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00" windowWidth="20730" windowHeight="11760"/>
  </bookViews>
  <sheets>
    <sheet name="matriz" sheetId="1" r:id="rId1"/>
    <sheet name="Hoja1" sheetId="2" r:id="rId2"/>
  </sheets>
  <externalReferences>
    <externalReference r:id="rId3"/>
  </externalReferences>
  <calcPr calcId="145621"/>
</workbook>
</file>

<file path=xl/calcChain.xml><?xml version="1.0" encoding="utf-8"?>
<calcChain xmlns="http://schemas.openxmlformats.org/spreadsheetml/2006/main">
  <c r="C581" i="1" l="1"/>
  <c r="B581" i="1"/>
  <c r="F320" i="1" l="1"/>
  <c r="E320" i="1"/>
  <c r="D320" i="1"/>
  <c r="E308" i="1" l="1"/>
  <c r="H308" i="1" s="1"/>
  <c r="E307" i="1"/>
  <c r="H307" i="1" s="1"/>
  <c r="E306" i="1"/>
  <c r="H306" i="1" s="1"/>
  <c r="E305" i="1"/>
  <c r="G305" i="1" s="1"/>
  <c r="F304" i="1"/>
  <c r="D304" i="1"/>
  <c r="C304" i="1"/>
  <c r="E303" i="1"/>
  <c r="H303" i="1" s="1"/>
  <c r="E302" i="1"/>
  <c r="G302" i="1" s="1"/>
  <c r="E301" i="1"/>
  <c r="G301" i="1" s="1"/>
  <c r="F300" i="1"/>
  <c r="D300" i="1"/>
  <c r="C300" i="1"/>
  <c r="E299" i="1"/>
  <c r="G299" i="1" s="1"/>
  <c r="E298" i="1"/>
  <c r="H298" i="1" s="1"/>
  <c r="E297" i="1"/>
  <c r="H297" i="1" s="1"/>
  <c r="E296" i="1"/>
  <c r="H296" i="1" s="1"/>
  <c r="E295" i="1"/>
  <c r="G295" i="1" s="1"/>
  <c r="E294" i="1"/>
  <c r="G294" i="1" s="1"/>
  <c r="F293" i="1"/>
  <c r="D293" i="1"/>
  <c r="C293" i="1"/>
  <c r="F198" i="1"/>
  <c r="D198" i="1"/>
  <c r="C198" i="1"/>
  <c r="E286" i="1"/>
  <c r="E285" i="1" s="1"/>
  <c r="F285" i="1"/>
  <c r="D285" i="1"/>
  <c r="C285" i="1"/>
  <c r="E284" i="1"/>
  <c r="G284" i="1" s="1"/>
  <c r="E283" i="1"/>
  <c r="H283" i="1" s="1"/>
  <c r="D282" i="1"/>
  <c r="E282" i="1" s="1"/>
  <c r="F281" i="1"/>
  <c r="C281" i="1"/>
  <c r="E280" i="1"/>
  <c r="G280" i="1" s="1"/>
  <c r="E279" i="1"/>
  <c r="H279" i="1" s="1"/>
  <c r="E278" i="1"/>
  <c r="H278" i="1" s="1"/>
  <c r="E277" i="1"/>
  <c r="H277" i="1" s="1"/>
  <c r="E276" i="1"/>
  <c r="H276" i="1" s="1"/>
  <c r="E275" i="1"/>
  <c r="G275" i="1" s="1"/>
  <c r="E274" i="1"/>
  <c r="H274" i="1" s="1"/>
  <c r="F273" i="1"/>
  <c r="D273" i="1"/>
  <c r="C273" i="1"/>
  <c r="E272" i="1"/>
  <c r="G272" i="1" s="1"/>
  <c r="E271" i="1"/>
  <c r="H271" i="1" s="1"/>
  <c r="E270" i="1"/>
  <c r="H270" i="1" s="1"/>
  <c r="E269" i="1"/>
  <c r="H269" i="1" s="1"/>
  <c r="E268" i="1"/>
  <c r="G268" i="1" s="1"/>
  <c r="E267" i="1"/>
  <c r="H267" i="1" s="1"/>
  <c r="E266" i="1"/>
  <c r="H266" i="1" s="1"/>
  <c r="E265" i="1"/>
  <c r="G265" i="1" s="1"/>
  <c r="E264" i="1"/>
  <c r="G264" i="1" s="1"/>
  <c r="E263" i="1"/>
  <c r="H263" i="1" s="1"/>
  <c r="E262" i="1"/>
  <c r="H262" i="1" s="1"/>
  <c r="E261" i="1"/>
  <c r="H261" i="1" s="1"/>
  <c r="E260" i="1"/>
  <c r="G260" i="1" s="1"/>
  <c r="E259" i="1"/>
  <c r="G259" i="1" s="1"/>
  <c r="E258" i="1"/>
  <c r="H258" i="1" s="1"/>
  <c r="E257" i="1"/>
  <c r="G257" i="1" s="1"/>
  <c r="E256" i="1"/>
  <c r="G256" i="1" s="1"/>
  <c r="E255" i="1"/>
  <c r="H255" i="1" s="1"/>
  <c r="E254" i="1"/>
  <c r="H254" i="1" s="1"/>
  <c r="E253" i="1"/>
  <c r="H253" i="1" s="1"/>
  <c r="E252" i="1"/>
  <c r="G252" i="1" s="1"/>
  <c r="E251" i="1"/>
  <c r="G251" i="1" s="1"/>
  <c r="E250" i="1"/>
  <c r="H250" i="1" s="1"/>
  <c r="E249" i="1"/>
  <c r="G249" i="1" s="1"/>
  <c r="E248" i="1"/>
  <c r="G248" i="1" s="1"/>
  <c r="E247" i="1"/>
  <c r="H247" i="1" s="1"/>
  <c r="E246" i="1"/>
  <c r="H246" i="1" s="1"/>
  <c r="E245" i="1"/>
  <c r="F244" i="1"/>
  <c r="D244" i="1"/>
  <c r="C244" i="1"/>
  <c r="E243" i="1"/>
  <c r="H243" i="1" s="1"/>
  <c r="D242" i="1"/>
  <c r="E242" i="1" s="1"/>
  <c r="G242" i="1" s="1"/>
  <c r="E241" i="1"/>
  <c r="H241" i="1" s="1"/>
  <c r="E240" i="1"/>
  <c r="G240" i="1" s="1"/>
  <c r="E239" i="1"/>
  <c r="H239" i="1" s="1"/>
  <c r="E238" i="1"/>
  <c r="H238" i="1" s="1"/>
  <c r="D237" i="1"/>
  <c r="E237" i="1" s="1"/>
  <c r="G237" i="1" s="1"/>
  <c r="E236" i="1"/>
  <c r="H236" i="1" s="1"/>
  <c r="E235" i="1"/>
  <c r="G235" i="1" s="1"/>
  <c r="E234" i="1"/>
  <c r="G234" i="1" s="1"/>
  <c r="E233" i="1"/>
  <c r="H233" i="1" s="1"/>
  <c r="E232" i="1"/>
  <c r="H232" i="1" s="1"/>
  <c r="E231" i="1"/>
  <c r="G231" i="1" s="1"/>
  <c r="D230" i="1"/>
  <c r="E230" i="1" s="1"/>
  <c r="E229" i="1"/>
  <c r="H229" i="1" s="1"/>
  <c r="E228" i="1"/>
  <c r="H228" i="1" s="1"/>
  <c r="E227" i="1"/>
  <c r="H227" i="1" s="1"/>
  <c r="E226" i="1"/>
  <c r="G226" i="1" s="1"/>
  <c r="E225" i="1"/>
  <c r="G225" i="1" s="1"/>
  <c r="E224" i="1"/>
  <c r="H224" i="1" s="1"/>
  <c r="E223" i="1"/>
  <c r="H223" i="1" s="1"/>
  <c r="E222" i="1"/>
  <c r="G222" i="1" s="1"/>
  <c r="E221" i="1"/>
  <c r="H221" i="1" s="1"/>
  <c r="E220" i="1"/>
  <c r="H220" i="1" s="1"/>
  <c r="E219" i="1"/>
  <c r="H219" i="1" s="1"/>
  <c r="E218" i="1"/>
  <c r="G218" i="1" s="1"/>
  <c r="E217" i="1"/>
  <c r="H217" i="1" s="1"/>
  <c r="E216" i="1"/>
  <c r="H216" i="1" s="1"/>
  <c r="E215" i="1"/>
  <c r="H215" i="1" s="1"/>
  <c r="E214" i="1"/>
  <c r="H214" i="1" s="1"/>
  <c r="F213" i="1"/>
  <c r="C213" i="1"/>
  <c r="E212" i="1"/>
  <c r="G212" i="1" s="1"/>
  <c r="E211" i="1"/>
  <c r="G211" i="1" s="1"/>
  <c r="E210" i="1"/>
  <c r="G210" i="1" s="1"/>
  <c r="E209" i="1"/>
  <c r="G209" i="1" s="1"/>
  <c r="E208" i="1"/>
  <c r="G208" i="1" s="1"/>
  <c r="E207" i="1"/>
  <c r="H207" i="1" s="1"/>
  <c r="E206" i="1"/>
  <c r="H206" i="1" s="1"/>
  <c r="E205" i="1"/>
  <c r="H205" i="1" s="1"/>
  <c r="E204" i="1"/>
  <c r="G204" i="1" s="1"/>
  <c r="E203" i="1"/>
  <c r="G203" i="1" s="1"/>
  <c r="E202" i="1"/>
  <c r="H202" i="1" s="1"/>
  <c r="E201" i="1"/>
  <c r="G201" i="1" s="1"/>
  <c r="E200" i="1"/>
  <c r="G200" i="1" s="1"/>
  <c r="E199" i="1"/>
  <c r="H259" i="1" l="1"/>
  <c r="G239" i="1"/>
  <c r="C287" i="1"/>
  <c r="G298" i="1"/>
  <c r="H251" i="1"/>
  <c r="F287" i="1"/>
  <c r="H210" i="1"/>
  <c r="H295" i="1"/>
  <c r="E304" i="1"/>
  <c r="G267" i="1"/>
  <c r="C309" i="1"/>
  <c r="C310" i="1" s="1"/>
  <c r="G308" i="1"/>
  <c r="E198" i="1"/>
  <c r="H198" i="1" s="1"/>
  <c r="F309" i="1"/>
  <c r="D309" i="1"/>
  <c r="G255" i="1"/>
  <c r="E293" i="1"/>
  <c r="H293" i="1" s="1"/>
  <c r="E300" i="1"/>
  <c r="H300" i="1" s="1"/>
  <c r="G274" i="1"/>
  <c r="H301" i="1"/>
  <c r="H305" i="1"/>
  <c r="H225" i="1"/>
  <c r="G271" i="1"/>
  <c r="H299" i="1"/>
  <c r="H302" i="1"/>
  <c r="G307" i="1"/>
  <c r="H294" i="1"/>
  <c r="G296" i="1"/>
  <c r="G303" i="1"/>
  <c r="G300" i="1" s="1"/>
  <c r="G297" i="1"/>
  <c r="G306" i="1"/>
  <c r="G247" i="1"/>
  <c r="G263" i="1"/>
  <c r="H218" i="1"/>
  <c r="G243" i="1"/>
  <c r="G278" i="1"/>
  <c r="H199" i="1"/>
  <c r="G199" i="1"/>
  <c r="G221" i="1"/>
  <c r="E244" i="1"/>
  <c r="H244" i="1" s="1"/>
  <c r="H203" i="1"/>
  <c r="D281" i="1"/>
  <c r="G207" i="1"/>
  <c r="G229" i="1"/>
  <c r="G246" i="1"/>
  <c r="H211" i="1"/>
  <c r="H234" i="1"/>
  <c r="E273" i="1"/>
  <c r="H273" i="1" s="1"/>
  <c r="E213" i="1"/>
  <c r="H213" i="1" s="1"/>
  <c r="H208" i="1"/>
  <c r="G217" i="1"/>
  <c r="H226" i="1"/>
  <c r="H235" i="1"/>
  <c r="H204" i="1"/>
  <c r="D213" i="1"/>
  <c r="H231" i="1"/>
  <c r="H200" i="1"/>
  <c r="H222" i="1"/>
  <c r="H240" i="1"/>
  <c r="H248" i="1"/>
  <c r="H252" i="1"/>
  <c r="H256" i="1"/>
  <c r="H260" i="1"/>
  <c r="H264" i="1"/>
  <c r="H268" i="1"/>
  <c r="H272" i="1"/>
  <c r="H275" i="1"/>
  <c r="G238" i="1"/>
  <c r="G250" i="1"/>
  <c r="G254" i="1"/>
  <c r="G258" i="1"/>
  <c r="G262" i="1"/>
  <c r="G266" i="1"/>
  <c r="G270" i="1"/>
  <c r="G277" i="1"/>
  <c r="E281" i="1"/>
  <c r="H281" i="1" s="1"/>
  <c r="H282" i="1"/>
  <c r="G282" i="1"/>
  <c r="H230" i="1"/>
  <c r="G230" i="1"/>
  <c r="H285" i="1"/>
  <c r="G206" i="1"/>
  <c r="G216" i="1"/>
  <c r="G219" i="1"/>
  <c r="G227" i="1"/>
  <c r="G232" i="1"/>
  <c r="H201" i="1"/>
  <c r="H212" i="1"/>
  <c r="G214" i="1"/>
  <c r="H237" i="1"/>
  <c r="H242" i="1"/>
  <c r="H249" i="1"/>
  <c r="H257" i="1"/>
  <c r="H265" i="1"/>
  <c r="H280" i="1"/>
  <c r="H284" i="1"/>
  <c r="G286" i="1"/>
  <c r="G285" i="1" s="1"/>
  <c r="H286" i="1"/>
  <c r="G228" i="1"/>
  <c r="G233" i="1"/>
  <c r="G220" i="1"/>
  <c r="G236" i="1"/>
  <c r="G241" i="1"/>
  <c r="G245" i="1"/>
  <c r="G253" i="1"/>
  <c r="G261" i="1"/>
  <c r="G269" i="1"/>
  <c r="G276" i="1"/>
  <c r="G202" i="1"/>
  <c r="G205" i="1"/>
  <c r="G215" i="1"/>
  <c r="G223" i="1"/>
  <c r="H245" i="1"/>
  <c r="G279" i="1"/>
  <c r="G283" i="1"/>
  <c r="G224" i="1"/>
  <c r="F310" i="1" l="1"/>
  <c r="G304" i="1"/>
  <c r="G273" i="1"/>
  <c r="G293" i="1"/>
  <c r="D287" i="1"/>
  <c r="E287" i="1"/>
  <c r="H287" i="1" s="1"/>
  <c r="G198" i="1"/>
  <c r="E309" i="1"/>
  <c r="H304" i="1"/>
  <c r="G213" i="1"/>
  <c r="G244" i="1"/>
  <c r="G281" i="1"/>
  <c r="G309" i="1" l="1"/>
  <c r="E310" i="1"/>
  <c r="H310" i="1" s="1"/>
  <c r="G287" i="1"/>
  <c r="D310" i="1"/>
  <c r="H309" i="1"/>
  <c r="G310" i="1" l="1"/>
</calcChain>
</file>

<file path=xl/sharedStrings.xml><?xml version="1.0" encoding="utf-8"?>
<sst xmlns="http://schemas.openxmlformats.org/spreadsheetml/2006/main" count="1003" uniqueCount="696">
  <si>
    <t>MATRIZ DE INFORMACIÓN MINIMA PARA INFORME PARCIAL DE RENDICIÓN DE CUENTAS AL CIUDADANO</t>
  </si>
  <si>
    <t>1- PRESENTACIÓN</t>
  </si>
  <si>
    <t>Institución: DIRECCION NACIONAL DE PROPIEDAD INTELECTUAL (DINAPI)</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</si>
  <si>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</si>
  <si>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</si>
  <si>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</si>
  <si>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</si>
  <si>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</si>
  <si>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</si>
  <si>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</si>
  <si>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</si>
  <si>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</si>
  <si>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</si>
  <si>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</si>
  <si>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</si>
  <si>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</si>
  <si>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</si>
  <si>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</si>
  <si>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</si>
  <si>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</si>
  <si>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</si>
  <si>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</si>
  <si>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r>
      <rPr>
        <sz val="11"/>
        <color rgb="FFFF5050"/>
        <rFont val="Calibri"/>
      </rPr>
      <t>·</t>
    </r>
    <r>
      <rPr>
        <sz val="7"/>
        <color rgb="FFFF5050"/>
        <rFont val="Calibri"/>
      </rPr>
      <t xml:space="preserve">         </t>
    </r>
    <r>
      <rPr>
        <sz val="11"/>
        <color theme="1"/>
        <rFont val="Calibri"/>
      </rPr>
      <t>Dirección de Planificación y MECIP</t>
    </r>
  </si>
  <si>
    <t>Dirección de Administración y Finanzas</t>
  </si>
  <si>
    <t xml:space="preserve">Luis Dinatale </t>
  </si>
  <si>
    <r>
      <rPr>
        <sz val="11"/>
        <color rgb="FFFF5050"/>
        <rFont val="Calibri"/>
      </rPr>
      <t>·</t>
    </r>
    <r>
      <rPr>
        <sz val="7"/>
        <color rgb="FFFF5050"/>
        <rFont val="Calibri"/>
      </rPr>
      <t xml:space="preserve">         </t>
    </r>
    <r>
      <rPr>
        <sz val="11"/>
        <color theme="1"/>
        <rFont val="Calibri"/>
      </rPr>
      <t>Director de Administración y Finanzas</t>
    </r>
  </si>
  <si>
    <t>Dirección de Comunicación</t>
  </si>
  <si>
    <t>Rodrigo Irazusta</t>
  </si>
  <si>
    <r>
      <rPr>
        <sz val="11"/>
        <color rgb="FFFF5050"/>
        <rFont val="Calibri"/>
      </rPr>
      <t>·</t>
    </r>
    <r>
      <rPr>
        <sz val="7"/>
        <color rgb="FFFF5050"/>
        <rFont val="Calibri"/>
      </rPr>
      <t xml:space="preserve">         </t>
    </r>
    <r>
      <rPr>
        <sz val="11"/>
        <color theme="1"/>
        <rFont val="Calibri"/>
      </rPr>
      <t>Director de Comunicación</t>
    </r>
  </si>
  <si>
    <t>Dirección de Informática</t>
  </si>
  <si>
    <t>Jun Taniwaki</t>
  </si>
  <si>
    <r>
      <rPr>
        <sz val="11"/>
        <color rgb="FFFF5050"/>
        <rFont val="Calibri"/>
      </rPr>
      <t>·</t>
    </r>
    <r>
      <rPr>
        <sz val="7"/>
        <color rgb="FFFF5050"/>
        <rFont val="Calibri"/>
      </rPr>
      <t xml:space="preserve">         </t>
    </r>
    <r>
      <rPr>
        <sz val="11"/>
        <color theme="1"/>
        <rFont val="Calibri"/>
      </rPr>
      <t>Director de Informática</t>
    </r>
  </si>
  <si>
    <t>Dirección de Auditoría Interna Institucional</t>
  </si>
  <si>
    <t>Luis Adorno</t>
  </si>
  <si>
    <r>
      <rPr>
        <sz val="11"/>
        <color rgb="FFFF5050"/>
        <rFont val="Calibri"/>
      </rPr>
      <t>·</t>
    </r>
    <r>
      <rPr>
        <sz val="7"/>
        <color rgb="FFFF5050"/>
        <rFont val="Calibri"/>
      </rPr>
      <t xml:space="preserve">         </t>
    </r>
    <r>
      <rPr>
        <sz val="11"/>
        <color theme="1"/>
        <rFont val="Calibri"/>
      </rPr>
      <t>Director de Auditoría Interna Institucional</t>
    </r>
  </si>
  <si>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</si>
  <si>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</si>
  <si>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</si>
  <si>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</si>
  <si>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</si>
  <si>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</si>
  <si>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</si>
  <si>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</si>
  <si>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</si>
  <si>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</si>
  <si>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</si>
  <si>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</si>
  <si>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</si>
  <si>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</si>
  <si>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</si>
  <si>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</si>
  <si>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</si>
  <si>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</si>
  <si>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</si>
  <si>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</si>
  <si>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</si>
  <si>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</si>
  <si>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</si>
  <si>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</si>
  <si>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</si>
  <si>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</si>
  <si>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</si>
  <si>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</si>
  <si>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</si>
  <si>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</si>
  <si>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</si>
  <si>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</si>
  <si>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</si>
  <si>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</si>
  <si>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Enero</t>
  </si>
  <si>
    <t>https://www.sfp.gov.py/sfp/archivos/documentos/Informe_Enero_2021_pgscwadu.pdf</t>
  </si>
  <si>
    <t>Febrero</t>
  </si>
  <si>
    <t>https://www.sfp.gov.py/sfp/archivos/documentos/Informe_Febrero_2021__m6bhjon4.pdf</t>
  </si>
  <si>
    <t>Marzo</t>
  </si>
  <si>
    <t>4.2 Nivel de Cumplimiento  de Minimo de Información Disponible - Transparencia Activa Ley 5282/14</t>
  </si>
  <si>
    <t>Enlace SENAC</t>
  </si>
  <si>
    <t>https://app.powerbi.com/view?r=eyJrIjoiMmJlYjg1YzgtMmQ3Mi00YzVkLWJkOTQtOTE3ZTZkNzVhYTAzIiwidCI6Ijk2ZDUwYjY5LTE5MGQtNDkxYy1hM2U1LWExYWRlYmMxYTg3NSJ9</t>
  </si>
  <si>
    <t>____</t>
  </si>
  <si>
    <t>4.3 Nivel de Cumplimiento de Respuestas a Consultas Ciudadanas - Transparencia Pasiva Ley N° 5282/14</t>
  </si>
  <si>
    <t>Cantidad de Consultas</t>
  </si>
  <si>
    <t>Respondidos</t>
  </si>
  <si>
    <t>No Respondidos</t>
  </si>
  <si>
    <t>Enlace Ministerio de Justicia</t>
  </si>
  <si>
    <t>https://informacionpublica.paraguay.gov.py/portal/#!/estadisticas/burbujas</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</si>
  <si>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</si>
  <si>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</si>
  <si>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</si>
  <si>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</si>
  <si>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</si>
  <si>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</si>
  <si>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</si>
  <si>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</si>
  <si>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</si>
  <si>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</si>
  <si>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</si>
  <si>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</si>
  <si>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</si>
  <si>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</si>
  <si>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</si>
  <si>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</si>
  <si>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</si>
  <si>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</si>
  <si>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</si>
  <si>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</si>
  <si>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</si>
  <si>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</si>
  <si>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</si>
  <si>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</si>
  <si>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</si>
  <si>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</si>
  <si>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</si>
  <si>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</si>
  <si>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</si>
  <si>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</si>
  <si>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</si>
  <si>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</si>
  <si>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</si>
  <si>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</si>
  <si>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</si>
  <si>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</si>
  <si>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</si>
  <si>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</si>
  <si>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</si>
  <si>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</si>
  <si>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</si>
  <si>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</si>
  <si>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3.974 Marcas</t>
  </si>
  <si>
    <t>Informes Trimestrales DGPI</t>
  </si>
  <si>
    <t>Resoluciones de 2da. Instancia por la DGPI</t>
  </si>
  <si>
    <t>Emitir resoluciones de 2da. Instancia</t>
  </si>
  <si>
    <t>Incrementar la cantidad de Resoluciones emitidas en menor tiempo</t>
  </si>
  <si>
    <t>Titulares del Derecho de Propiedad Intelectual, población en general</t>
  </si>
  <si>
    <t>230 Resoluciones</t>
  </si>
  <si>
    <t>Dirección de Asuntos Marcarios Litigiosos</t>
  </si>
  <si>
    <t>Emitir Resoluciones de Oposición conforme Ley N°1294/98</t>
  </si>
  <si>
    <t>Incrementar la cantidad de Resoluciones emitidas</t>
  </si>
  <si>
    <t>163 Resoluciones</t>
  </si>
  <si>
    <t>Dirección de Marcas</t>
  </si>
  <si>
    <t>Emitir dictámenes relacionadas a solicitudes presentadas</t>
  </si>
  <si>
    <t>Incrementar el número de Dictámenes en menor tiempo</t>
  </si>
  <si>
    <t>3.003 Dictámenes</t>
  </si>
  <si>
    <t>Departamento de Renovaciones de Marcas</t>
  </si>
  <si>
    <t>Resolver las solicitudes</t>
  </si>
  <si>
    <t>Incrementar el número de solicitudes tramitadas en menor tiempo</t>
  </si>
  <si>
    <t>1.467 Dictámenes</t>
  </si>
  <si>
    <t>Dirección de Patentes</t>
  </si>
  <si>
    <t>Tramitar y concluir las solicitudes de patentes de invensión y modelos de utilidad</t>
  </si>
  <si>
    <t>Incrementar el número de solicitudes de Patentes tramitadas, en menor tiempo</t>
  </si>
  <si>
    <t>13 Patentes</t>
  </si>
  <si>
    <t>Dirección de Dibujos y modelos Industriales</t>
  </si>
  <si>
    <t>Tramitar y concluir solicitudes de Dibujos y Modelos Industriales</t>
  </si>
  <si>
    <t>Incrementar el número de solicitudes de Dibujos y Modelos presentadas en menor tiempo</t>
  </si>
  <si>
    <t>7 Dibujos y Modelos</t>
  </si>
  <si>
    <t>Dirección de Indicaciones Geográficas</t>
  </si>
  <si>
    <t>Tramitar y concluir solicitudes de Reconocimiento y Registro</t>
  </si>
  <si>
    <t>Resolver la mayor cantidad de solicitudes</t>
  </si>
  <si>
    <t>8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</si>
  <si>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</si>
  <si>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</si>
  <si>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</si>
  <si>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De acuerdo a las medidas sanitarias adoptadas por el MSPyBS (Covid 19)</t>
  </si>
  <si>
    <t>90 verificaciones en distintas Aduanas del país.</t>
  </si>
  <si>
    <t>Informes Trimestrales DGO</t>
  </si>
  <si>
    <t>Dirección de Promoción y Prevención</t>
  </si>
  <si>
    <t>Concienciar a la ciudadanía en general sobre la importancia de proteger la Propiedad Intelectual</t>
  </si>
  <si>
    <t>Promover la difución y Protección de los Derechos de P.I. en la Paraguay</t>
  </si>
  <si>
    <t>6 Jornadas de Capacitación, 490 Participantes</t>
  </si>
  <si>
    <t>Registro de Derecho de Autor</t>
  </si>
  <si>
    <t>Registro de obras y derechos sobre obras ante la DINAPI</t>
  </si>
  <si>
    <t>Registrar derechos de autor y derechos conexos de sobre obras</t>
  </si>
  <si>
    <t>Titulares de Derechos</t>
  </si>
  <si>
    <t>Informe trimestral y semestral DGDADC</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</si>
  <si>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</si>
  <si>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</si>
  <si>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 (6.750 por trimestre)</t>
  </si>
  <si>
    <t>6.164 Mecanismos</t>
  </si>
  <si>
    <t>Plan Operativo Institucional 2021, Sistema de Planificación por Resultados (SPR) de la Secretaria Técnica de Planificación</t>
  </si>
  <si>
    <t>4.7 Contrataciones realizadas</t>
  </si>
  <si>
    <t>ID</t>
  </si>
  <si>
    <t>Objeto</t>
  </si>
  <si>
    <t>Valor del Contrato</t>
  </si>
  <si>
    <t>Proveedor Adjudicado</t>
  </si>
  <si>
    <t>Estado (Ejecución - Finiquitado)</t>
  </si>
  <si>
    <t>Enlace DNCP</t>
  </si>
  <si>
    <t>SERVICIO DE MANTENIMIENTO Y REPARACIÓN DEL GENERADOR DE LA DINAPI</t>
  </si>
  <si>
    <t>en ejecucion</t>
  </si>
  <si>
    <t>https://www.contrataciones.gov.py/licitaciones/adjudicacion/385747-servicio-mantenimiento-reparacion-generador-dinapi-1/resumen-adjudicacion.html</t>
  </si>
  <si>
    <t>CONTRATACIÓN DE SERVICIO DE AUDITORIA EXTERNA A LAS SOCIEDADES DE GESTIÓN COLECTIVA</t>
  </si>
  <si>
    <t>PARAGUAY CONSULTING GROUP "BUSINESS ADVISERS"</t>
  </si>
  <si>
    <t>https://www.contrataciones.gov.py/licitaciones/adjudicacion/384542-contratacion-servicio-auditoria-externa-sociedades-gestion-colectiva-1/resumen-adjudicacion.html</t>
  </si>
  <si>
    <t>ADQUISICIÓN DE EQUIPOS PARA DATA CENTER DE LA DINAPI</t>
  </si>
  <si>
    <t>finiquitado</t>
  </si>
  <si>
    <t>https://www.contrataciones.gov.py/licitaciones/adjudicacion/385106-adquisicion-equipos-data-center-dinapi-1/resumen-adjudicacion.html</t>
  </si>
  <si>
    <t>RENOVACION DE LICENCIA PARA DISPOSITIVOS DE SEGURIDAD (FORTINET)</t>
  </si>
  <si>
    <t>TECNOLOGIA EN ELECTRONICA E INFORMATICA SA (T.E.I.S.A.)</t>
  </si>
  <si>
    <t>https://www.contrataciones.gov.py/licitaciones/adjudicacion/395238-renovacion-licencia-dispositivos-seguridad-fortinet-1/resumen-adjudicacion.html</t>
  </si>
  <si>
    <t>OBJETO DE GASTO</t>
  </si>
  <si>
    <t>DESCRIPCIÓN</t>
  </si>
  <si>
    <t>PRESUPUESTO VIGENTE</t>
  </si>
  <si>
    <t>OBLIGADO</t>
  </si>
  <si>
    <t>SALDO</t>
  </si>
  <si>
    <t>% EJECUCIÓN</t>
  </si>
  <si>
    <t>TOTAL GENERAL</t>
  </si>
  <si>
    <t>Grupo</t>
  </si>
  <si>
    <t>Presupuesto
2021</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</si>
  <si>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</si>
  <si>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</si>
  <si>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</si>
  <si>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</si>
  <si>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</si>
  <si>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</si>
  <si>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</si>
  <si>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</si>
  <si>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</si>
  <si>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</si>
  <si>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</si>
  <si>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</si>
  <si>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</si>
  <si>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</si>
  <si>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Evidencia</t>
  </si>
  <si>
    <t>LICENCIA PARA DISPOSITIVOS DE SEGURIDAD (FORTINET)</t>
  </si>
  <si>
    <t>RENOVACION DE LICENCIA PARA DISPOSITIVOS DE SEGURIDAD (FORTINET) PARA DATA CENTER DE LA DINAPI</t>
  </si>
  <si>
    <t>https://www.contrataciones.gov.py/licitaciones/adjudicacion/contrato/395238-tecnologia-electronica-e-informatica-sa-t-e-i-s-a-1.html</t>
  </si>
  <si>
    <t>Storage</t>
  </si>
  <si>
    <t>EQUIPOS PARA DATA CENTER DE LA DINAPI</t>
  </si>
  <si>
    <t>https://www.contrataciones.gov.py/licitaciones/adjudicacion/contrato/385106-compusaver-s-a-1.html</t>
  </si>
  <si>
    <t>Dispositivo de almacenamiento unido a la red nas</t>
  </si>
  <si>
    <t>5- Instancias de Participación Ciudadana</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</si>
  <si>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</si>
  <si>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</si>
  <si>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</si>
  <si>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</si>
  <si>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</si>
  <si>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</si>
  <si>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</si>
  <si>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</si>
  <si>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</si>
  <si>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</si>
  <si>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</si>
  <si>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</si>
  <si>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b/>
        <sz val="11"/>
        <color rgb="FF000000"/>
        <rFont val="Calibri"/>
      </rPr>
      <t xml:space="preserve">Plataforma </t>
    </r>
    <r>
      <rPr>
        <sz val="11"/>
        <color rgb="FF000000"/>
        <rFont val="Calibri"/>
      </rPr>
      <t xml:space="preserve">de divulgación de actividades oficiales. </t>
    </r>
    <r>
      <rPr>
        <b/>
        <sz val="11"/>
        <color rgb="FF000000"/>
        <rFont val="Calibri"/>
      </rPr>
      <t xml:space="preserve">Canal </t>
    </r>
    <r>
      <rPr>
        <sz val="11"/>
        <color rgb="FF000000"/>
        <rFont val="Calibri"/>
      </rPr>
      <t xml:space="preserve">de información sobre condiciones de prestación de servicios. </t>
    </r>
    <r>
      <rPr>
        <b/>
        <sz val="11"/>
        <color rgb="FF000000"/>
        <rFont val="Calibri"/>
      </rPr>
      <t xml:space="preserve">Fuente </t>
    </r>
    <r>
      <rPr>
        <sz val="11"/>
        <color rgb="FF000000"/>
        <rFont val="Calibri"/>
      </rPr>
      <t xml:space="preserve">de información acerca de disposiciones legales en propiedad intelectual. </t>
    </r>
    <r>
      <rPr>
        <b/>
        <sz val="11"/>
        <color rgb="FF000000"/>
        <rFont val="Calibri"/>
      </rPr>
      <t xml:space="preserve">Base de datos </t>
    </r>
    <r>
      <rPr>
        <sz val="11"/>
        <color rgb="FF000000"/>
        <rFont val="Calibri"/>
      </rPr>
      <t xml:space="preserve">sobre registros marcarios. </t>
    </r>
    <r>
      <rPr>
        <b/>
        <sz val="11"/>
        <color rgb="FF000000"/>
        <rFont val="Calibri"/>
      </rPr>
      <t xml:space="preserve">Portal de servicios </t>
    </r>
    <r>
      <rPr>
        <sz val="11"/>
        <color rgb="FF000000"/>
        <rFont val="Calibri"/>
      </rPr>
      <t xml:space="preserve">para agentes de propiedad industrial. </t>
    </r>
  </si>
  <si>
    <t>Dirección de Comunicación Institucional - Dirección de Informática</t>
  </si>
  <si>
    <t xml:space="preserve">www.dinapi.gov.py </t>
  </si>
  <si>
    <t>Redes sociales</t>
  </si>
  <si>
    <r>
      <rPr>
        <b/>
        <sz val="11"/>
        <color rgb="FF000000"/>
        <rFont val="Calibri"/>
      </rPr>
      <t xml:space="preserve">Medio </t>
    </r>
    <r>
      <rPr>
        <sz val="11"/>
        <color rgb="FF000000"/>
        <rFont val="Calibri"/>
      </rPr>
      <t xml:space="preserve">de promoción de los servicios. </t>
    </r>
    <r>
      <rPr>
        <b/>
        <sz val="11"/>
        <color rgb="FF000000"/>
        <rFont val="Calibri"/>
      </rPr>
      <t xml:space="preserve">Vía </t>
    </r>
    <r>
      <rPr>
        <sz val="11"/>
        <color rgb="FF000000"/>
        <rFont val="Calibri"/>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</si>
  <si>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</si>
  <si>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</si>
  <si>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</si>
  <si>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</si>
  <si>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</si>
  <si>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</si>
  <si>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</si>
  <si>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</si>
  <si>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</si>
  <si>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</si>
  <si>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</si>
  <si>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</si>
  <si>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</si>
  <si>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</si>
  <si>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</si>
  <si>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 xml:space="preserve">Presunto Hecho Punible de Estafa, Cohecho Pasivo Agravado, Cobro indebido de Honorarios </t>
  </si>
  <si>
    <t>Investigacion Preliminar</t>
  </si>
  <si>
    <t xml:space="preserve">Dictamen D.T.A.C. Nº 01/2020 </t>
  </si>
  <si>
    <t xml:space="preserve">http://ssps.senac.gov.py/ssps/faces/secure/casos/visualizarInvestigacionPreliminar.xhtml?idCaso=9961 </t>
  </si>
  <si>
    <t>6- Control Interno y Externo</t>
  </si>
  <si>
    <t>Auditorias Financieras y Presupuestarias</t>
  </si>
  <si>
    <t>Tipo de Informe</t>
  </si>
  <si>
    <t>Evidencia (Enlace Ley 5282/14)</t>
  </si>
  <si>
    <t>Auditoria Presupuestaria al Nivel 500 Ejercicio Fiscal 2020</t>
  </si>
  <si>
    <t>Auditoria de Cumplimiento a la Res. AGPE N° 84/2019 - 2°SEMESTRE 2020</t>
  </si>
  <si>
    <t>Auditoria Presupuestaria al Nivel 100 Ejercicio Fiscal 2020</t>
  </si>
  <si>
    <t>Auditoria Presupuestaria a los Ingresos Institucionales Ejercicio Fiscal 2020</t>
  </si>
  <si>
    <t>Auditoria Financiera a las Cuentas Patrimoniales 2° Semestre 2020</t>
  </si>
  <si>
    <t>Evaluacion Independiente al SCI 2° semestre 2020</t>
  </si>
  <si>
    <t>Informe de Fondo Fijo N° 01/2021</t>
  </si>
  <si>
    <t>Dictamen DAII N° 01/2021</t>
  </si>
  <si>
    <t>7- Descripción cualitativa de logros alcanzados en el Trimestre (apoyar con gráficos, cuadros dinámicos que describan lo alcanzado)</t>
  </si>
  <si>
    <t>7.1 Dirección General de Propiedad Industrial</t>
  </si>
  <si>
    <t>A pesar de las limitaciones propias de la pandemia, como ser, el trabajo en cuadrillas, los aislamientos ante posibles casos y los contagios propiamente, las dependencias a cargo de la DGPI han tramitado con eficiencia solicitudes nuevas y ha dado impulso a los procesos antiguos. A continuación, algunos avances más destacables:</t>
  </si>
  <si>
    <r>
      <rPr>
        <sz val="11"/>
        <color theme="1"/>
        <rFont val="Calibri"/>
      </rPr>
      <t xml:space="preserve">RESOLUCIONES DE SEGUNDA INSTANCIA: Históricamente, no se han emitido más de 700 resoluciones al año, en el ejercicio 2.020, se cerró con un total de </t>
    </r>
    <r>
      <rPr>
        <b/>
        <u/>
        <sz val="11"/>
        <color theme="1"/>
        <rFont val="Calibri"/>
      </rPr>
      <t>1.053</t>
    </r>
    <r>
      <rPr>
        <sz val="11"/>
        <color theme="1"/>
        <rFont val="Calibri"/>
      </rPr>
      <t xml:space="preserve"> resoluciones de segunda instancia, todas ellas fundadas, y en base a la organización de las relatoras en cuadrillas, con mínimos semanales establecidos y respetados. Al cerrar el trimestre, se ha mantenido el promedio de emisión de resoluciones, por lo que se estima que a finales del año se podrá alcanzar o superar incluso el número del año anterior. A modo de referencia, las cantidades en años anteriores al 2020 son las siguientes:</t>
    </r>
  </si>
  <si>
    <t>2015: 252</t>
  </si>
  <si>
    <t>2016: 642</t>
  </si>
  <si>
    <t>2017: 427</t>
  </si>
  <si>
    <t>2018: 396</t>
  </si>
  <si>
    <t xml:space="preserve">2019: 607 </t>
  </si>
  <si>
    <t>REDUCCIÓN DE MORA: De los 7 a 8 meses que se demoraban las concesiones de marcas sin observaciones, al inicio de la pandemia, en cuarentena total esa demora subió a más de 12 meses. Al finalizar el año 2020, empezábamos a conceder expedientes de marzo, abril y mayo, es decir, se acortó de nuevo el plazo a un promedio de 9 a 10 meses, a pesar de las múltiples dificultades atravesadas en varios ámbitos, como pérdida de funcionarios por descomisionamiento, falta de horas extras y los propios de la pandemia. La dirección de Marcas recibe permanentes felicitaciones por su gestión. También, en la tramitación de las PATENTES, se ha mantenido el ritmo asumido en el año 2019. En segunda instancia, hemos avanzado en varios años de atraso, actualmente, los expedientes más antiguos datan del año 2015.</t>
  </si>
  <si>
    <t>ABOGADO PRO BONO: Se ha suscrito la segunda versión del convenio específico con el Vice Ministerio de Mipymes para relanzar el programa, en base al pedido de ASIPI de reducir a las MICRO empresas el acceso al beneficio, y a un limitado número de ellas por año. Este pedido de modificación ha sido acogido favorablemente por parte del Viceministerio de MIPYMES quienes nos han apoyado en la difusión de la herramienta entre las mipymes inscriptas.</t>
  </si>
  <si>
    <t xml:space="preserve">INTERACCIÓN ENTRE FUNCIONARIOS: desde la DGPI impulsamos la interacción permanente entre los componentes de las áreas misionales para la resolución de problemas diarios y los más profundos, buscando siempre un mejor y más eficiente resultado, a más de un día a día armónico. </t>
  </si>
  <si>
    <t>NUEVO SISTEMA PARA TRAMITACIÓN DE EXPEDIENTES: Se ha implementado en el área el sistema IPAS, sustituyendo el sistema que data del año 1994. Actualmente nos encontramos en plena implementación con los problemas propios, pero sin bajar el rendimiento.</t>
  </si>
  <si>
    <t>7.2 Dirección General del Derecho del Autor y Derechos Conexos (DGDAC)</t>
  </si>
  <si>
    <t>La Dirección General del Derecho del Autor y Derechos Conexos, ha realizado durante el presente periodo del Ejercicio Fiscal las siguientes actividades, a fin de apoyar y fortalecer la Gestión Institucional, enfocadas en los objetivos y metas trazados, enmarcados con la Misión y Visión Institucional, a continuación, se detallan las actividades diarias desarrolladas y los principales logros por esta Dirección:</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</si>
  <si>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</si>
  <si>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</si>
  <si>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</si>
  <si>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</si>
  <si>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</si>
  <si>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</si>
  <si>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En ese orden y considerando los Objetivos Generales y las Actividades Específicas Previstos en el Programa Operativo Anual para el presente Ejercicio Fiscal, el Área de Promoción y Prevención dependiente de la Dirección General de Observancia, al mes de marzo ha llevado acabo jornadas de capacitación en 2  Departamentos del País, llegando a una población de 90 sensibilizados en materia de propiedad intelectual.</t>
  </si>
  <si>
    <t>Grupo Meta</t>
  </si>
  <si>
    <t>Participantes en vivo Online</t>
  </si>
  <si>
    <t>Reproducciones Online</t>
  </si>
  <si>
    <t>Estudiantes Universitarios</t>
  </si>
  <si>
    <t>Estudiantes Nivel Medio</t>
  </si>
  <si>
    <t>Público Empresarial</t>
  </si>
  <si>
    <t>Funcionarios de la Policía Nacional – Ministerio Público – Aduanas</t>
  </si>
  <si>
    <t>Público en General</t>
  </si>
  <si>
    <t>TOTAL</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</si>
  <si>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</si>
  <si>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</si>
  <si>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La Dirección en este primer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t>
  </si>
  <si>
    <t>En el siguiente cuadro se detallan la cantidad de procedimientos realizados tanto en zonas portuarias/aeroportuarias, comercios y depósitos, así también el valor en dólares de mercaderías falsificadas incautadas en lo que respecta los meses de Enero a Marzo del 2021.</t>
  </si>
  <si>
    <t>INTERVENCIONES ENERO A MARZO 2021.</t>
  </si>
  <si>
    <t>MESES</t>
  </si>
  <si>
    <t>CANT. DE INTERVENCIONES</t>
  </si>
  <si>
    <t xml:space="preserve">MONTO DE INCAUTACIONES (DOLARES)                    </t>
  </si>
  <si>
    <t>ENERO</t>
  </si>
  <si>
    <t xml:space="preserve">FEBRERO </t>
  </si>
  <si>
    <t>MARZO</t>
  </si>
  <si>
    <t>Periodo del informe: 01 de Enero al 31 de Diciembre 2021</t>
  </si>
  <si>
    <t>Abril</t>
  </si>
  <si>
    <t xml:space="preserve">Junio </t>
  </si>
  <si>
    <t>Julio</t>
  </si>
  <si>
    <t>Septiembre</t>
  </si>
  <si>
    <t>Octubre</t>
  </si>
  <si>
    <t>Diciembre</t>
  </si>
  <si>
    <t>Mayo</t>
  </si>
  <si>
    <t>Agosto</t>
  </si>
  <si>
    <t>Noviembre</t>
  </si>
  <si>
    <t>Departamento de Examen de Forma de Marcas</t>
  </si>
  <si>
    <t>Ordenes de Publicaciones</t>
  </si>
  <si>
    <t>Trámites de publicaciones</t>
  </si>
  <si>
    <t>4.642 Orden de Publicación</t>
  </si>
  <si>
    <t>ADQUISICIÓN DE ESTANTES METALICOS</t>
  </si>
  <si>
    <t>CONTENTO SRL</t>
  </si>
  <si>
    <t>https://www.contrataciones.gov.py/licitaciones/adjudicacion/390393-adquisicion-estantes-metalicos-1/resumen-adjudicacion.html</t>
  </si>
  <si>
    <t>Servicios de Consultoría en Administración Financiera, Contrataciones Públicas y Marco Jurídico - Selección Basada en Presupuesto Fijo - SBPF</t>
  </si>
  <si>
    <t>GABRIEL ORLANDO SOLALINDE RODRIGUEZ</t>
  </si>
  <si>
    <t>https://www.contrataciones.gov.py/licitaciones/adjudicacion/393612-servicios-consultoria-administracion-financiera-contrataciones-publicas-marco-juridi-1/resumen-adjudicacion.html</t>
  </si>
  <si>
    <t>ADQUISICIÓN DE HOJAS Y ETIQUETAS DE SEGURIDAD - PLURIANUAL</t>
  </si>
  <si>
    <t>WINNER S. R. L.</t>
  </si>
  <si>
    <t>https://www.contrataciones.gov.py/licitaciones/adjudicacion/397554-adquisicion-hojas-etiquetas-seguridad-plurianual-1/resumen-adjudicacion.html</t>
  </si>
  <si>
    <t>ADQUISICIÓN DE BOBINAS AUTOADHESIVAS</t>
  </si>
  <si>
    <t>HPTI SISTEMAS Y EQUIPAMIENTOS S.A.</t>
  </si>
  <si>
    <t>https://www.contrataciones.gov.py/licitaciones/adjudicacion/397022-adquisicion-bobinas-autoadhesivas-1/resumen-adjudicacion.html</t>
  </si>
  <si>
    <t>ADQUISICION DE CUBIERTAS</t>
  </si>
  <si>
    <t>AUTOMOTIVE SA IMPORTADORA Y EXPORTADORA</t>
  </si>
  <si>
    <t>https://www.contrataciones.gov.py/licitaciones/adjudicacion/397435-adquisicion-cubiertas-1/resumen-adjudicacion.html</t>
  </si>
  <si>
    <t>ADQUISICIÓN DE ARTÍCULOS Y MATERIALES ELÉCTRICOS</t>
  </si>
  <si>
    <t>EMPORIO FERRETERIA S.R.L.</t>
  </si>
  <si>
    <t>https://www.contrataciones.gov.py/licitaciones/adjudicacion/391340-adquisicion-articulos-materiales-electricos-1/resumen-adjudicacion.html</t>
  </si>
  <si>
    <t>ELECTRICIDAD YACYRETÁ S.A.</t>
  </si>
  <si>
    <t>ADQUISICION DE CARTUCHOS DE TONER - PLURIANUAL</t>
  </si>
  <si>
    <t>DATA SYSTEMS SA EMISORA DE CAPITAL ABIERTO</t>
  </si>
  <si>
    <t>https://www.contrataciones.gov.py/licitaciones/adjudicacion/398128-adquisicion-cartuchos-toner-plurianual-1/resumen-adjudicacion.html</t>
  </si>
  <si>
    <t>ALTERNATIVA S.A.</t>
  </si>
  <si>
    <t>GUSTAVO DANIEL ROJAS AVALOS</t>
  </si>
  <si>
    <t>SHIROSAWA COMPANY SAIC</t>
  </si>
  <si>
    <t>OFFICE COMPU SA</t>
  </si>
  <si>
    <t>ENERO - MARZO</t>
  </si>
  <si>
    <t>150.000.000</t>
  </si>
  <si>
    <t>NERI JAVIER CABALLERO PAEZ</t>
  </si>
  <si>
    <t>110.000.000</t>
  </si>
  <si>
    <t>558.400.000</t>
  </si>
  <si>
    <t>COMPUSAVER S.A.</t>
  </si>
  <si>
    <t>29.744.000</t>
  </si>
  <si>
    <t>ABRIL - JUNIO</t>
  </si>
  <si>
    <t>17.400.000</t>
  </si>
  <si>
    <t>144.000.000</t>
  </si>
  <si>
    <t>160.000.000</t>
  </si>
  <si>
    <t>15.080.000</t>
  </si>
  <si>
    <t>18.000.000</t>
  </si>
  <si>
    <t>5.652.570</t>
  </si>
  <si>
    <t>5.445.000</t>
  </si>
  <si>
    <t>55.000.000</t>
  </si>
  <si>
    <t>30.000.000</t>
  </si>
  <si>
    <t>10.000.000</t>
  </si>
  <si>
    <t>45.000.000</t>
  </si>
  <si>
    <t>JULIO - SETIEMBRE</t>
  </si>
  <si>
    <t>Renovación de las Licencias de Manage Engine OpManager Professional Edition y Manage Engine Desktop Central UEM Edition Multilanguage</t>
  </si>
  <si>
    <t>235.650.000</t>
  </si>
  <si>
    <t>Ethical Shields S.R.L.</t>
  </si>
  <si>
    <t>https://www.contrataciones.gov.py/licitaciones/adjudicacion/401352-renovacion-licencias-manage-engine-opmanager-professional-edition-manage-engine-desk-1/resumen-adjudicacion.html</t>
  </si>
  <si>
    <t>ADQUISICIÓN DE SISTEMAS DE DETECCIÓN DE INCENDIO Y MONITOREO AMBIENTAL PARA SALAS DE DATA CENTER Y UPS</t>
  </si>
  <si>
    <t>92.537.895</t>
  </si>
  <si>
    <t>GRUPO EMPRESARIAL PREVEN-TEC S.A.</t>
  </si>
  <si>
    <t>https://www.contrataciones.gov.py/licitaciones/adjudicacion/400597-adquisicion-sistemas-deteccion-incendio-monitoreo-ambiental-salas-data-center-ups-1/resumen-adjudicacion.html</t>
  </si>
  <si>
    <t>PROVISIÓN DE PERIODICOS - PLURIANUAL</t>
  </si>
  <si>
    <t>12.000.000</t>
  </si>
  <si>
    <t>BLANCA TEODOLINA MARIN RIQUELME</t>
  </si>
  <si>
    <t>https://www.contrataciones.gov.py/licitaciones/adjudicacion/400662-provision-periodicos-plurianual-1/resumen-adjudicacion.html</t>
  </si>
  <si>
    <t>PROVISIÓN DE AGUA MINERAL - PLURIANUAL</t>
  </si>
  <si>
    <t>21.600.000</t>
  </si>
  <si>
    <t>SOME S.A.C.I.A</t>
  </si>
  <si>
    <t>https://www.contrataciones.gov.py/licitaciones/adjudicacion/400548-provision-agua-mineral-plurianual-1/resumen-adjudicacion.html</t>
  </si>
  <si>
    <t>SERVICIO DE PUBLICACION EN PERIODICOS - PLURIANUAL</t>
  </si>
  <si>
    <t>40.000.000</t>
  </si>
  <si>
    <t>FWD.PY S.R.L.</t>
  </si>
  <si>
    <t>Impugnado Totalmente sin Suspensión</t>
  </si>
  <si>
    <t>https://www.contrataciones.gov.py/licitaciones/adjudicacion/399929-servicio-publicacion-periodicos-plurianual-1/resumen-adjudicacion.html</t>
  </si>
  <si>
    <t>CONTRATACION DE SERVICIO DE LIMPIEZA Y FUMIGACION PARA LAS OFICINAS DE LA DINAPI</t>
  </si>
  <si>
    <t>146.090.000</t>
  </si>
  <si>
    <t>DERLIS RENE SEGOVIA ENCISO</t>
  </si>
  <si>
    <t>https://www.contrataciones.gov.py/licitaciones/adjudicacion/393607-contratacion-servicio-limpieza-fumigacion-oficinas-dinapi-1/resumen-adjudicacion.html</t>
  </si>
  <si>
    <t>88.000.000</t>
  </si>
  <si>
    <t>AYCA - AUDITORES Y CONSULTORES ASOCIADOS</t>
  </si>
  <si>
    <t>https://www.contrataciones.gov.py/licitaciones/adjudicacion/393610-contratacion-servicio-auditoria-externa-sociedades-gestion-colectiva-1/resumen-adjudicacion.html</t>
  </si>
  <si>
    <t>SERVICIO DE RECARGA DE EXTINTORES</t>
  </si>
  <si>
    <t>2.982.500</t>
  </si>
  <si>
    <t>FIRE MASTER SRL</t>
  </si>
  <si>
    <t>https://www.contrataciones.gov.py/licitaciones/adjudicacion/399026-servicio-recarga-extintores-1/resumen-adjudicacion.html</t>
  </si>
  <si>
    <t>SERVICIO DE MANT. Y REPARACIONES DE IMPRESORAS - MARCAS: CANON, LEXMARK, EPSON, HP, SAMSUNG, KYOSERA, Y XEROX</t>
  </si>
  <si>
    <t>https://www.contrataciones.gov.py/licitaciones/adjudicacion/396896-servicio-mant-reparaciones-impresoras-marcas-canon-lexmark-epson-hp-samsung-kyosera-1/resumen-adjudicacion.html</t>
  </si>
  <si>
    <t>CARLOS ALBERTO HOLTZBERGER ZAPATTINI</t>
  </si>
  <si>
    <t>ADQUISICIÓN DE LICENCIA PARA SOFTWARE DE MITIGACIÓN DE AMENAZAS DE RED</t>
  </si>
  <si>
    <t>132.000.000</t>
  </si>
  <si>
    <t>https://www.contrataciones.gov.py/licitaciones/adjudicacion/399127-adquisicion-licencia-software-mitigacion-amenazas-red-1/resumen-adjudicacion.html</t>
  </si>
  <si>
    <t>OCTUBRE - DICIEMBRE</t>
  </si>
  <si>
    <t>CONTRATACION DE SEGURO PARA VEHICULOS DE LA DINAPI</t>
  </si>
  <si>
    <t>20.499.996</t>
  </si>
  <si>
    <t>INTERCONTINENTAL DE SEGUROS Y REASEGUROS SA</t>
  </si>
  <si>
    <t>https://www.contrataciones.gov.py/licitaciones/adjudicacion/393608-contratacion-seguro-vehiculos-dinapi-1/resumen-adjudicacion.html#oferentes</t>
  </si>
  <si>
    <t>CONTRATACIÓN DE SEGURO MEDICO PARA FUNCIONARIOS DE LA DINAPI</t>
  </si>
  <si>
    <t>1.680.000.000</t>
  </si>
  <si>
    <t>SANTA CLARA SA MEDICINA PREPAGA</t>
  </si>
  <si>
    <t>https://www.contrataciones.gov.py/licitaciones/adjudicacion/393624-contratacion-seguro-medico-funcionarios-dinapi-1/resumen-adjudicacion.html#proveedores</t>
  </si>
  <si>
    <t>ADQUISICION DE AUTOMOVIL TIPO HATCHBACK PARA LA DINAPI</t>
  </si>
  <si>
    <t>90.000.000</t>
  </si>
  <si>
    <t>DIESA SA</t>
  </si>
  <si>
    <t>https://www.contrataciones.gov.py/licitaciones/adjudicacion/401261-adquisicion-automovil-tipo-hatchback-dinapi-1/resumen-adjudicacion.html#proveedores</t>
  </si>
  <si>
    <t>ADQUISICIÓN DE BIENES DE USOS VARIOS</t>
  </si>
  <si>
    <t>1.650.000</t>
  </si>
  <si>
    <t>https://www.contrataciones.gov.py/licitaciones/adjudicacion/402353-adquisicion-bienes-usos-varios-1/resumen-adjudicacion.html#proveedores</t>
  </si>
  <si>
    <t>14.295.000</t>
  </si>
  <si>
    <t>G MOVILES S.A.</t>
  </si>
  <si>
    <t>ADQUISICIÓN DE TELEFONOS IP Y OTROS</t>
  </si>
  <si>
    <t>7.430.000</t>
  </si>
  <si>
    <t>TES INGENIERIA S.A.</t>
  </si>
  <si>
    <t>https://www.contrataciones.gov.py/licitaciones/adjudicacion/402851-adquisicion-telefonos-ip-otros-1/resumen-adjudicacion.html#proveedores</t>
  </si>
  <si>
    <t>ADQUISICIÓN DE PASAJES AEREOS - PLURIANUAL</t>
  </si>
  <si>
    <t>168.000.000</t>
  </si>
  <si>
    <t>INTER-EXPRESS S.A.</t>
  </si>
  <si>
    <t>https://www.contrataciones.gov.py/licitaciones/adjudicacion/403462-adquisicion-pasajes-aereos-plurianual-1/resumen-adjudicacion.html#proveedores</t>
  </si>
  <si>
    <t>LOCACIÓN DE INMUEBLE DETERMINADO - LC N° 01/2021 "ALQUILER DE INMUEBLE DETERMINADO PARA LAS OFICINAS DE LA DIRECCION GENERAL DE DERECHO DE AUTOR Y DERECHOS CONEXOS DE LA DINAPI" - PLURIANUAL</t>
  </si>
  <si>
    <t>432.000.000</t>
  </si>
  <si>
    <t>FRANCISCO JOSE SPINZI ARBO</t>
  </si>
  <si>
    <t>https://www.contrataciones.gov.py/sin-difusion-convocatoria/403644-locacion-inmueble-determinado-lc-n-01-2021-alquiler-inmueble-determinado-oficinas-di-1.html#proveedores</t>
  </si>
  <si>
    <t>ADQUISICIÓN DE MEMORIA PARA SERVIDOR DELL POWER EDGE 640</t>
  </si>
  <si>
    <t>29.223.400</t>
  </si>
  <si>
    <t>DATA LAB SA</t>
  </si>
  <si>
    <t>https://www.contrataciones.gov.py/licitaciones/adjudicacion/403897-adquisicion-memoria-servidor-dell-power-edge-640-1/resumen-adjudicacion.html#proveedores</t>
  </si>
  <si>
    <t>MANTENIMIENTO Y REPARACIÓN DE VEHÍCULOS EN TALLERES OFICIALES PARA LAS MARCAS: ISUZU - NISSAN- CONTRATO ABIERTO - PLURIANUAL</t>
  </si>
  <si>
    <t>120.000.000</t>
  </si>
  <si>
    <t>AUTOMOTOR SA</t>
  </si>
  <si>
    <t>https://www.contrataciones.gov.py/licitaciones/adjudicacion/397758-mantenimiento-reparacion-vehiculos-talleres-oficiales-marcas-isuzu-nissan-contrato-1/resumen-adjudicacion.html#proveedores</t>
  </si>
  <si>
    <t>ADQUISICIÓN DE SERVIDORES PARA WEBSERVICES</t>
  </si>
  <si>
    <t>333.209.400</t>
  </si>
  <si>
    <t>https://www.contrataciones.gov.py/licitaciones/adjudicacion/401340-adquisicion-servidores-webservices-1/resumen-adjudicacion.html#proveedores</t>
  </si>
  <si>
    <t>475.150.000</t>
  </si>
  <si>
    <t>83.250.000</t>
  </si>
  <si>
    <t>Dotación de estantes para mejor manejo del archivo institucional</t>
  </si>
  <si>
    <t>https://www.contrataciones.gov.py/licitaciones/adjudicacion/contrato/390393-contento-srl-1.html</t>
  </si>
  <si>
    <t>Servicios de Consultoría en Administración Financiera, Contrataciones Públicas y Marco Jurídico</t>
  </si>
  <si>
    <t>Asesoramiento externo a diferentes dependencias de la DINAPI, en materia legal y otros.</t>
  </si>
  <si>
    <t>Las herramientas nos permitirá monitorear ilimitadas interfaces de los diferentes servidores y equipos de comunicación instalados en el Datacenter institucional</t>
  </si>
  <si>
    <t>https://www.contrataciones.gov.py/licitaciones/adjudicacion/contrato/401352-ethical-shields-s-r-l-1.html</t>
  </si>
  <si>
    <t>Protección de los equipos ubicados en el Datacenter y los datos almacenados en los mismos.</t>
  </si>
  <si>
    <t>https://www.contrataciones.gov.py/licitaciones/adjudicacion/contrato/400597-grupo-empresarial-preven-tec-s-a-1.html</t>
  </si>
  <si>
    <t>La herramienta nos permitirá tener una auditoría total de los servidores y sus accesos por parte de todos los funcionarios de manera a implementar protocolos de seguridad para el manejo de información privada de la institución</t>
  </si>
  <si>
    <t>https://www.contrataciones.gov.py/licitaciones/adjudicacion/contrato/399127-ethical-shields-s-r-l-1.html</t>
  </si>
  <si>
    <t>Dotación de vehiculo para el area administrativa</t>
  </si>
  <si>
    <t>https://www.contrataciones.gov.py/licitaciones/adjudicacion/contrato/401261-diesa-sa-1.html</t>
  </si>
  <si>
    <t>Dotación de bienes de usos varios para mejoramiento institucional</t>
  </si>
  <si>
    <t>https://www.contrataciones.gov.py/licitaciones/adjudicacion/contrato/402353-emporio-ferreteria-s-r-l-3.html</t>
  </si>
  <si>
    <t>https://www.contrataciones.gov.py/licitaciones/adjudicacion/contrato/402353-g-moviles-s-a-2.html</t>
  </si>
  <si>
    <t>Dotación de equipos de comunicacion para mejor manejo institucional</t>
  </si>
  <si>
    <t>https://www.contrataciones.gov.py/licitaciones/adjudicacion/contrato/402851-tes-ingenieria-s-a-1.html</t>
  </si>
  <si>
    <t>Memorias para el DATA CENTER de la DINAPI</t>
  </si>
  <si>
    <t>https://www.contrataciones.gov.py/licitaciones/adjudicacion/contrato/403897-data-lab-sa-1.html</t>
  </si>
  <si>
    <t>Equipos para el DATA CENTER de la DINAPI</t>
  </si>
  <si>
    <t>https://www.contrataciones.gov.py/licitaciones/adjudicacion/contrato/401340-data-lab-sa-3.html</t>
  </si>
  <si>
    <t>SERV. PERSONALES</t>
  </si>
  <si>
    <t>SUELDOS</t>
  </si>
  <si>
    <t>GTOS DE REPRESENTACION</t>
  </si>
  <si>
    <t>AGUINALDO</t>
  </si>
  <si>
    <t>REMU. EXTRAORDINARIA</t>
  </si>
  <si>
    <t>REMUNERACIÓN ADICIONAL</t>
  </si>
  <si>
    <t>SUB.SIDIO FLIAR</t>
  </si>
  <si>
    <t>BONIF. Y GRATIFICACIONES</t>
  </si>
  <si>
    <t>GRAT. P/SERV. ESPECIALES</t>
  </si>
  <si>
    <t>CONTRATACION PERS. TECNICO</t>
  </si>
  <si>
    <t>JORNALES</t>
  </si>
  <si>
    <t>HONORARIOS PROFESIONALES</t>
  </si>
  <si>
    <t>OTROS GASTOS DEL PERSONAL</t>
  </si>
  <si>
    <t>SERVICIOS NO PERSONALES</t>
  </si>
  <si>
    <t>ENERGIA ELECTRICA</t>
  </si>
  <si>
    <t>AGUA</t>
  </si>
  <si>
    <t>SERV. DE TELECOMUNICACIONES</t>
  </si>
  <si>
    <t>CORREO Y OTROS SERV.</t>
  </si>
  <si>
    <t xml:space="preserve">TRANSPORTE </t>
  </si>
  <si>
    <t>ALMACENAJE</t>
  </si>
  <si>
    <t>TRANSPORTE DE PERSONAS</t>
  </si>
  <si>
    <t>PASAJES</t>
  </si>
  <si>
    <t>VIATICOS Y MOVILIDAD</t>
  </si>
  <si>
    <t>PASAJES Y VIATICOS VARIOS</t>
  </si>
  <si>
    <t>MANT. Y REPARACION DE EDIFICIOS</t>
  </si>
  <si>
    <t>MANT. Y REPARACION DE MAQUINAS Y EQ</t>
  </si>
  <si>
    <t>MANT. Y REPARACION DE EQ. DE TRANSPORTE</t>
  </si>
  <si>
    <t>SERVICIOS DE LIMPIEZA, ASEO Y FUMIGACION</t>
  </si>
  <si>
    <t>ALQUILER DE EDIFICIIOS</t>
  </si>
  <si>
    <t>DERECHOS DE BIENES INTANGIBLES</t>
  </si>
  <si>
    <t>ALQUILER DE FOTOCOPIADORAS</t>
  </si>
  <si>
    <t>SERV. TECNICOS Y PROFESIONALES DE INFORMATICA</t>
  </si>
  <si>
    <t>IMPRENTA, PUBLICACIONES Y REPRODUCCIONES</t>
  </si>
  <si>
    <t>SERVICIOS BANCARIOS</t>
  </si>
  <si>
    <t>PRIMAS Y GASTOS DE SEGUROS</t>
  </si>
  <si>
    <t>PUBLICIDAD Y PROPAGANDA</t>
  </si>
  <si>
    <t>CONSULTORIAS, ASESORIAS E INVESTIGACIONES</t>
  </si>
  <si>
    <t>SERVICIOS DE COMUNICACIONES</t>
  </si>
  <si>
    <t>SEV. TECNICOS Y PROFESIONALES VARIOS</t>
  </si>
  <si>
    <t>SERVICIOS DE SEGURO MEDICO</t>
  </si>
  <si>
    <t>SERVICIOS DE CEREMONIAL</t>
  </si>
  <si>
    <t>SERVICIOS DE CATERING</t>
  </si>
  <si>
    <t>CAPACITACION DEL PERSONAL DE ESTADO</t>
  </si>
  <si>
    <t>CAPACITACION ESPECIALIZADA</t>
  </si>
  <si>
    <t>BIENES DE CONSUMO DE OF. E INSUMOS</t>
  </si>
  <si>
    <t>ALIMENTOS PARA PERSONAS</t>
  </si>
  <si>
    <t>CONFECCIONES TEXTILES</t>
  </si>
  <si>
    <t>PAPEL DE ESCRITORIO Y CARTON</t>
  </si>
  <si>
    <t>PAPEL DE COMPUTACIÓN</t>
  </si>
  <si>
    <t>PRODUCTOS DE ARTES GRÁFICAS</t>
  </si>
  <si>
    <t>PRODUCTOS DE PAPEL Y CARTON</t>
  </si>
  <si>
    <t>LIBROS, REVISTAS Y PERIÓDICOS</t>
  </si>
  <si>
    <t>TEXTOS DE ENSEÑANZA</t>
  </si>
  <si>
    <t>ELEMENTOS DE LIMPIEZA</t>
  </si>
  <si>
    <t>UTILES DE ESCRITORIO OFICINA</t>
  </si>
  <si>
    <t>UTILES Y MATERIALES ELECTRICOS</t>
  </si>
  <si>
    <t>UTENSILIOS DE COCINA Y COMEDOR</t>
  </si>
  <si>
    <t>PRODUCTOS DE VIDRIO, LOZA Y PORCELANA</t>
  </si>
  <si>
    <t>REPUESTOS Y ACCESORIOS</t>
  </si>
  <si>
    <t>ELEMENTOS Y UTILES DIVERSOS</t>
  </si>
  <si>
    <t>COMPUESTOS QUIMICOS</t>
  </si>
  <si>
    <t>PRODUCTOS FARMACEUTICOS</t>
  </si>
  <si>
    <t>TINTAS, PINTURAS Y COLORANTES</t>
  </si>
  <si>
    <t>UTILES Y MATERIALES MEDICOS</t>
  </si>
  <si>
    <t>COMBUSTIBLES</t>
  </si>
  <si>
    <t>LUBRICANTES</t>
  </si>
  <si>
    <t>ARTICULOS DE CAUCHO</t>
  </si>
  <si>
    <t>CUBIERTAS Y CAMARAS DE AIRE</t>
  </si>
  <si>
    <t>HERRAMIENTAS MENORES</t>
  </si>
  <si>
    <t>ARTICULOS DE PLASTICOS</t>
  </si>
  <si>
    <t>PRODUCTOS E INSUMOS METALICOS</t>
  </si>
  <si>
    <t>PRODUCTOS E INSUMOS NO METALICOS</t>
  </si>
  <si>
    <t>BIENES DE CONSUMO VARIOS</t>
  </si>
  <si>
    <t>INVERSION FISICA</t>
  </si>
  <si>
    <t>EQUIPOS RECREATIVOS Y EDUCACIONES</t>
  </si>
  <si>
    <t>EQUIPO DE COMUNICACIONES Y SEÑALAMIENTOS</t>
  </si>
  <si>
    <t>HERRAMIENTAS APARATOS E INSTRUMENTOS EN GENERAL</t>
  </si>
  <si>
    <t>ADQUISICIÓN DE MUEBLES Y ENSERES</t>
  </si>
  <si>
    <t>ADQUISICIÓN DE EQUIPOS DE OFICINAS</t>
  </si>
  <si>
    <t>ADQUISICIÓN DE EQUIPOS DE COMPUTACION</t>
  </si>
  <si>
    <t>ADQ. DE ACTIVOS INTANGIBLES</t>
  </si>
  <si>
    <t>TRANSFERENCIAS</t>
  </si>
  <si>
    <t>BECAS</t>
  </si>
  <si>
    <t>APORTES A ENTIDADES SIN FINES DE LUCRO</t>
  </si>
  <si>
    <t>TRANSFERENCIA CORRIENTES AL SECTOR EXTERNO</t>
  </si>
  <si>
    <t>OTROS GASTOS</t>
  </si>
  <si>
    <t>PAGO IMPUESTOS, TASA Y GTOS JUDIC.</t>
  </si>
  <si>
    <t>OG</t>
  </si>
  <si>
    <t>DESCRIPCION</t>
  </si>
  <si>
    <t>PRESUPUESTO INICIAL</t>
  </si>
  <si>
    <t>MODIFICACIONES</t>
  </si>
  <si>
    <t>% EJE</t>
  </si>
  <si>
    <t>EQUIPOS DE TRANSPORTE</t>
  </si>
  <si>
    <t>ADQ. DE EQ. DE OF. Y COMPUTACION</t>
  </si>
  <si>
    <t>EJERCICIO FISCAL 2021</t>
  </si>
  <si>
    <t>23-25 DIRECCION NACIONAL DE PROPIEDAD INTELECTUAL</t>
  </si>
  <si>
    <t>TIPO 1 PRESUPUESTO DE PROGRAMA CENTRAL</t>
  </si>
  <si>
    <t>4.8 Ejecución Financiera (Generar gráfica) al 27/12/2021</t>
  </si>
  <si>
    <t>Actividad: 1 GESTIÓN ADMINISTRATIVA FINANCIERA</t>
  </si>
  <si>
    <t>CONSOLIDADO DINAPI (EJECUCIÓN PRESUPUESTARIA AL 27/12/2021)
FF 10 RECURSOS DEL TESORO Y FF 30 RECURSOS INSTITUCIONALES</t>
  </si>
  <si>
    <t>Actividad: 1 MECANISMOS DE PROTECCION INTELECTUAL</t>
  </si>
  <si>
    <t>Informes de Auditorias Internas y Auditorías Externas en el Año</t>
  </si>
  <si>
    <t>https://www.sfp.gov.py/sfp/archivos/documentos/Informe_Abril_2021_j3ktl2eb.pdf</t>
  </si>
  <si>
    <t>https://www.sfp.gov.py/sfp/archivos/documentos/Informe_Mayo_2021_cr4vbqz4.pdf</t>
  </si>
  <si>
    <t>Junio</t>
  </si>
  <si>
    <t>https://www.sfp.gov.py/sfp/archivos/documentos/100%20_Junio_2021_72cukk7i.pdf</t>
  </si>
  <si>
    <t>Julo</t>
  </si>
  <si>
    <r>
      <t>https://www.sfp.gov.py/sfp/archivos/documentos/100%20_Julio_2021_ui0xjclu.pdf</t>
    </r>
    <r>
      <rPr>
        <u/>
        <sz val="11"/>
        <color theme="10"/>
        <rFont val="Arial"/>
        <family val="2"/>
      </rPr>
      <t xml:space="preserve"> </t>
    </r>
  </si>
  <si>
    <t>https://www.sfp.gov.py/sfp/archivos/documentos/100_Agosto_2021_9otgm9e2.pdf</t>
  </si>
  <si>
    <t>Setiembre</t>
  </si>
  <si>
    <t>https://www.sfp.gov.py/sfp/archivos/documentos/100Septiembre_2021_j66ff5v1.pdf</t>
  </si>
  <si>
    <t>https://www.sfp.gov.py/sfp/archivos/documentos/Informe_Octubre_2021_8r8kvjjc.pdf</t>
  </si>
  <si>
    <t>No disponible</t>
  </si>
  <si>
    <t>diciembre</t>
  </si>
  <si>
    <t>https://www.sfp.gov.py/sfp/archivos/documentos/Informe_Marzo_2021_7bz0h2m4.pdf</t>
  </si>
  <si>
    <t xml:space="preserve">No disponible a la fecha </t>
  </si>
  <si>
    <r>
      <t>https://app.powerbi.com/view?r=eyJrIjoiMmJlYjg1YzgtMmQ3Mi00YzVkLWJkOTQtOTE3ZTZkNzVhYTAzIiwidCI6Ijk2ZDUwYjY5LTE5MGQtNDkxYy1hM2U1LWExYWRlYmMxYTg3NSJ9&amp;pageName=ReportSection267a9df01e64c25cadf6</t>
    </r>
    <r>
      <rPr>
        <u/>
        <sz val="11"/>
        <color theme="10"/>
        <rFont val="Arial"/>
        <family val="2"/>
      </rPr>
      <t xml:space="preserve"> </t>
    </r>
  </si>
  <si>
    <t>julio</t>
  </si>
  <si>
    <t>agosto</t>
  </si>
  <si>
    <t>https://app.powerbi.com/view?r=eyJrIjoiMmJlYjg1YzgtMmQ3Mi00YzVkLWJkOTQtOTE3ZTZkNzVhYTAzIiwidCI6Ijk2ZDUwYjY5LTE5MGQtNDkxYy1hM2U1LWExYWRlYmMxYTg3NSJ9&amp;pageName=ReportSection267a9df01e64c25cadf6</t>
  </si>
  <si>
    <t>septiembre</t>
  </si>
  <si>
    <t>sin datos a la fecha</t>
  </si>
  <si>
    <t>octubre</t>
  </si>
  <si>
    <t>noviembre</t>
  </si>
  <si>
    <t>setiembre</t>
  </si>
  <si>
    <t>Solicitadas</t>
  </si>
  <si>
    <t>Escritas</t>
  </si>
  <si>
    <t>Musicales</t>
  </si>
  <si>
    <t>Softwares</t>
  </si>
  <si>
    <t>Planos</t>
  </si>
  <si>
    <t>Seudónimo y obras postumas</t>
  </si>
  <si>
    <t>Audiovisuales</t>
  </si>
  <si>
    <t>Art. Plásticas</t>
  </si>
  <si>
    <t>Contratos</t>
  </si>
  <si>
    <t>Poderes y Adjudicac</t>
  </si>
  <si>
    <t>Fonograma</t>
  </si>
  <si>
    <t>TOTAL MENSUAL</t>
  </si>
  <si>
    <t>SOLICITADAS</t>
  </si>
  <si>
    <t>total</t>
  </si>
  <si>
    <t>Concedidas 2021</t>
  </si>
  <si>
    <t>CONCEDIDAS</t>
  </si>
  <si>
    <t>86,60%</t>
  </si>
  <si>
    <t>INFORME FINAL DAII N° 01/2021 - AUDITORÍA PRESUPUESTARIA</t>
  </si>
  <si>
    <t>Plan de Trabajo Anual 2021</t>
  </si>
  <si>
    <t>InNFORME FINAL DAII N° 02/2021 - AUDITORÍA DE CUMPLIMIENTO</t>
  </si>
  <si>
    <t>INFORME FINAL DAII N° 03/2021 - AUDITORÍA PRESUPUESTARIA</t>
  </si>
  <si>
    <t>INFORME FINAL DAII N° 04/2021 - AUDITORÍA PRESUPUESTARIA</t>
  </si>
  <si>
    <t>INFORME FINAL DAII N° 05/2021 - AUDITORÍA FINANCIERA</t>
  </si>
  <si>
    <t>INFORME FINAL DAII N° 06/2021 - EVALUACIÓN INDEPENDIENTE AL SISTEMA DE CONTROL INTERNO</t>
  </si>
  <si>
    <t>INFORME FINAL DAII N° 07/2021 - AUDITORÍA DE GESTIÓN</t>
  </si>
  <si>
    <t>Auditoria de Gestion al Dpto de Contratos y Garantias</t>
  </si>
  <si>
    <t>INFORME FINAL DAII N° 08/2021 - AUDITORÍA INTEGRAL</t>
  </si>
  <si>
    <t>Auditoria Integral al Dpto de Patrimonio - DAF</t>
  </si>
  <si>
    <t>INFORME FINAL DAII N° 09/2021 - AUDITORIA ESPECIAL</t>
  </si>
  <si>
    <t>Verificacion In Situ Arqueo de Caja DINAPI</t>
  </si>
  <si>
    <t>Extraordinario</t>
  </si>
  <si>
    <t>INFORME FINAL DAII N° 010/2021 - AUDITORÍA DE GESTIÓN</t>
  </si>
  <si>
    <t>Auditoria de Gestion al Dpto de Registro y Atencion al Ciudadano</t>
  </si>
  <si>
    <t>INFORME FINAL DAII N° 011/2021  - INCORPORACIÓN DE BIENES Y SERVICIOS</t>
  </si>
  <si>
    <t>Informe de Incorporacion de Bienes y Servicios</t>
  </si>
  <si>
    <t>INFORME FINAL DAII N° 12/2021 - AUDITORÍA DE CUMPLIMIENTO</t>
  </si>
  <si>
    <t>Cumplimiento Res. AGPE N° 84/2019 - 1er Semestre 2021</t>
  </si>
  <si>
    <t>INFORME FINAL DAII N° 13/2021 - AUDITORÍA FINANCIERA A LOS ESTADOS FINANCIEROS</t>
  </si>
  <si>
    <t>Auditoría Financiera a los Estados Financieros</t>
  </si>
  <si>
    <t>INFORME FINAL DAII N° 15/2021 - AUDITORIA DE REVISIÓN ESPECIAL</t>
  </si>
  <si>
    <t>Auditoría de Revisión Especial</t>
  </si>
  <si>
    <t>INFORME FINAL DAII N° 016-2021 - INCORPORACIÓN DE BIENES Y SERVICIOS</t>
  </si>
  <si>
    <t>Informe de Incorporacion de Bienes y Servicios adquiridos en el periodo Junio a Septiembre 2021</t>
  </si>
  <si>
    <t>INFORME FINAL DAII N° 017/2021 - REVERIF DE DESCARGOS AUD REV ESP</t>
  </si>
  <si>
    <t>Revision de los Descargos de las areas Afectadas en el Informe DAII N° 15/2021</t>
  </si>
  <si>
    <t>INFORME FINAL DAII N°018/2021 - AUD DE GESTIÓN AL DPTO. DE ADM. DE PERSONAL</t>
  </si>
  <si>
    <t>Auditoria de Gestion al Dpto. de Administracion del Personal</t>
  </si>
  <si>
    <t>INFORME FINAL N°019/2021 - INGRESOS INSTITUCIONALES</t>
  </si>
  <si>
    <t>Auditoria Financiera y Presupuestaria a los ingresos del periodo Enero a Junio 2021</t>
  </si>
  <si>
    <t>INFORMES DE FONDO FIJO</t>
  </si>
  <si>
    <t>Rendicion de Fondo Fijo correspondiente a Diciembre del Ejercicio Fiscal 2020.</t>
  </si>
  <si>
    <t>Informe de Fondo Fijo N° 02/2021</t>
  </si>
  <si>
    <t>Rendicion de Fondo Fijo periodo   12/02/2021 al 24/03/2021.</t>
  </si>
  <si>
    <t>Informe de Fondo Fijo N° 03/2021</t>
  </si>
  <si>
    <t>Rendicion de Fondo Fijo periodo 05/04/2021 al 04/06/2021.</t>
  </si>
  <si>
    <t>Informe de Fondo Fijo N° 04/2021</t>
  </si>
  <si>
    <t>Rendicion de Fondo Fijo periodo 15/06/2021 al 31/08/2021.</t>
  </si>
  <si>
    <t>Informe de Fondo Fijo N° 05/2021</t>
  </si>
  <si>
    <t>Rendicion de Fondo Fijo periodo 07/09/2021 al  08/11/2021.</t>
  </si>
  <si>
    <t>DICTAMENES</t>
  </si>
  <si>
    <t>Dictamen a las Cuentas Patrimoniales 2° Semestre 2020.</t>
  </si>
  <si>
    <t>Dictamen DAII N° 02/2021</t>
  </si>
  <si>
    <t>Aplicacion de Multas a proveedores Printec S.A. y Papelera Guaira S.A.</t>
  </si>
  <si>
    <t>Dictamen DAII N° 03/2021</t>
  </si>
  <si>
    <t>Pago de Bonificacion a Funcionaria Permanente</t>
  </si>
  <si>
    <t>Dictamen DAII N° 04/2021</t>
  </si>
  <si>
    <t>Correccion de Datos en el Sistema de Patrimonio</t>
  </si>
  <si>
    <t>Dictamen DAII N° 05/2021</t>
  </si>
  <si>
    <t>Aplicacion de Multa a Porveedor PCG - Auditores</t>
  </si>
  <si>
    <t>Dictamen DAII N° 06/2021</t>
  </si>
  <si>
    <t>Correccion de Datos en Sistema de Patrimonio</t>
  </si>
  <si>
    <t>Dictamen DAII N° 07/2021</t>
  </si>
  <si>
    <t>Correccion de Bienes de Uso Institucional</t>
  </si>
  <si>
    <t>Dictamen DAII N° 08/2021</t>
  </si>
  <si>
    <t>Dictamen DAII N° 09/2021</t>
  </si>
  <si>
    <t>Dictamen DAII N° 010/2021</t>
  </si>
  <si>
    <t>Dictamen DAII N° 011/2021</t>
  </si>
  <si>
    <t>Dictamen N°011/2021 - Multa a Proveedor A G Móviles S.A. - ID 402353</t>
  </si>
  <si>
    <t>Actividades de Enero a Diciembre 2021</t>
  </si>
  <si>
    <t>ABRIL</t>
  </si>
  <si>
    <t xml:space="preserve">MAYO </t>
  </si>
  <si>
    <t>JUNIO</t>
  </si>
  <si>
    <t>JULIO</t>
  </si>
  <si>
    <t>AGOSTO</t>
  </si>
  <si>
    <t>SEPTIEMBRE</t>
  </si>
  <si>
    <t>OCTUBRE</t>
  </si>
  <si>
    <t>NOVIEMBRE</t>
  </si>
  <si>
    <t>DICIEMBRE</t>
  </si>
  <si>
    <t>xx</t>
  </si>
  <si>
    <t>TOTAL DE EVENTOS</t>
  </si>
  <si>
    <t>5875 registros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</si>
</sst>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 #,##0_ ;_ * \-#,##0_ ;_ * &quot;-&quot;_ ;_ @_ "/>
    <numFmt numFmtId="165" formatCode="_ * #,##0.00_ ;_ * \-#,##0.00_ ;_ * &quot;-&quot;??_ ;_ @_ "/>
    <numFmt numFmtId="166" formatCode="_-* #,##0\ _€_-;\-* #,##0\ _€_-;_-* &quot;-&quot;??\ _€_-;_-@"/>
    <numFmt numFmtId="167" formatCode="#,##0_ ;[Red]\-#,##0\ "/>
    <numFmt numFmtId="168" formatCode="_-* #,##0\ _€_-;\-* #,##0\ _€_-;_-* &quot;-&quot;??\ _€_-;_-@_-"/>
    <numFmt numFmtId="169" formatCode="dd/mm/yyyy;@"/>
  </numFmts>
  <fonts count="66">
    <font>
      <sz val="11"/>
      <color theme="1"/>
      <name val="Arial"/>
    </font>
    <font>
      <sz val="11"/>
      <color theme="1"/>
      <name val="Calibri"/>
      <family val="2"/>
      <scheme val="minor"/>
    </font>
    <font>
      <sz val="11"/>
      <color theme="1"/>
      <name val="Calibri"/>
      <family val="2"/>
      <scheme val="minor"/>
    </font>
    <font>
      <b/>
      <u/>
      <sz val="14"/>
      <color theme="1"/>
      <name val="Calibri"/>
    </font>
    <font>
      <b/>
      <u/>
      <sz val="11"/>
      <color theme="1"/>
      <name val="Calibri"/>
    </font>
    <font>
      <b/>
      <sz val="11"/>
      <color theme="1"/>
      <name val="Calibri"/>
    </font>
    <font>
      <sz val="11"/>
      <color theme="1"/>
      <name val="Calibri"/>
    </font>
    <font>
      <sz val="11"/>
      <name val="Arial"/>
    </font>
    <font>
      <u/>
      <sz val="10"/>
      <color theme="10"/>
      <name val="Arial"/>
    </font>
    <font>
      <u/>
      <sz val="10"/>
      <color theme="10"/>
      <name val="Arial"/>
    </font>
    <font>
      <sz val="11"/>
      <color rgb="FFFF5050"/>
      <name val="Calibri"/>
    </font>
    <font>
      <u/>
      <sz val="11"/>
      <color theme="1"/>
      <name val="Calibri"/>
    </font>
    <font>
      <b/>
      <u/>
      <sz val="11"/>
      <color theme="1"/>
      <name val="Calibri"/>
    </font>
    <font>
      <sz val="11"/>
      <color rgb="FF000000"/>
      <name val="Calibri"/>
    </font>
    <font>
      <u/>
      <sz val="11"/>
      <color theme="10"/>
      <name val="Arial"/>
    </font>
    <font>
      <b/>
      <sz val="11"/>
      <color theme="1"/>
      <name val="Arial"/>
    </font>
    <font>
      <u/>
      <sz val="11"/>
      <color theme="10"/>
      <name val="Arial"/>
    </font>
    <font>
      <u/>
      <sz val="11"/>
      <color theme="10"/>
      <name val="Arial"/>
    </font>
    <font>
      <b/>
      <u/>
      <sz val="11"/>
      <color theme="1"/>
      <name val="Calibri"/>
    </font>
    <font>
      <sz val="10"/>
      <color rgb="FF000000"/>
      <name val="Calibri"/>
    </font>
    <font>
      <sz val="10"/>
      <color theme="1"/>
      <name val="Calibri"/>
    </font>
    <font>
      <u/>
      <sz val="10"/>
      <color theme="10"/>
      <name val="Arial"/>
    </font>
    <font>
      <b/>
      <u/>
      <sz val="11"/>
      <color theme="1"/>
      <name val="Calibri"/>
    </font>
    <font>
      <b/>
      <sz val="12"/>
      <color theme="1"/>
      <name val="Calibri"/>
    </font>
    <font>
      <sz val="8"/>
      <color theme="1"/>
      <name val="Calibri"/>
    </font>
    <font>
      <b/>
      <sz val="12"/>
      <color theme="1"/>
      <name val="Arial"/>
    </font>
    <font>
      <b/>
      <sz val="11"/>
      <color rgb="FF000000"/>
      <name val="Calibri"/>
    </font>
    <font>
      <u/>
      <sz val="11"/>
      <color theme="1"/>
      <name val="Calibri"/>
    </font>
    <font>
      <u/>
      <sz val="10"/>
      <color theme="10"/>
      <name val="Arial"/>
    </font>
    <font>
      <sz val="10"/>
      <color theme="10"/>
      <name val="Arial"/>
    </font>
    <font>
      <u/>
      <sz val="10"/>
      <color theme="10"/>
      <name val="Arial"/>
    </font>
    <font>
      <u/>
      <sz val="10"/>
      <color theme="10"/>
      <name val="Arial"/>
    </font>
    <font>
      <u/>
      <sz val="10"/>
      <color theme="10"/>
      <name val="Arial"/>
    </font>
    <font>
      <sz val="13"/>
      <color theme="1"/>
      <name val="Lustria"/>
    </font>
    <font>
      <b/>
      <u/>
      <sz val="11"/>
      <color rgb="FF000000"/>
      <name val="Calibri"/>
    </font>
    <font>
      <b/>
      <u/>
      <sz val="11"/>
      <color theme="1"/>
      <name val="Calibri"/>
    </font>
    <font>
      <sz val="12"/>
      <color theme="1"/>
      <name val="Arial"/>
    </font>
    <font>
      <b/>
      <sz val="12"/>
      <color rgb="FFFFFFFF"/>
      <name val="Calibri"/>
    </font>
    <font>
      <sz val="7"/>
      <color rgb="FFFF5050"/>
      <name val="Calibri"/>
    </font>
    <font>
      <sz val="11"/>
      <color theme="1"/>
      <name val="Arial"/>
    </font>
    <font>
      <sz val="11"/>
      <color theme="1"/>
      <name val="Calibri"/>
      <family val="2"/>
    </font>
    <font>
      <sz val="10"/>
      <color theme="1"/>
      <name val="Calibri"/>
      <family val="2"/>
    </font>
    <font>
      <b/>
      <sz val="16"/>
      <color theme="1"/>
      <name val="Arial"/>
      <family val="2"/>
    </font>
    <font>
      <b/>
      <u/>
      <sz val="11"/>
      <color theme="1"/>
      <name val="Calibri"/>
      <family val="2"/>
    </font>
    <font>
      <b/>
      <sz val="11"/>
      <color theme="1"/>
      <name val="Calibri"/>
      <family val="2"/>
    </font>
    <font>
      <b/>
      <sz val="18"/>
      <color theme="1"/>
      <name val="Arial"/>
      <family val="2"/>
    </font>
    <font>
      <u/>
      <sz val="11"/>
      <color theme="1"/>
      <name val="Calibri"/>
      <family val="2"/>
    </font>
    <font>
      <b/>
      <sz val="11"/>
      <color theme="1"/>
      <name val="Arial"/>
      <family val="2"/>
    </font>
    <font>
      <sz val="12"/>
      <name val="Calibri"/>
      <family val="2"/>
      <scheme val="minor"/>
    </font>
    <font>
      <b/>
      <sz val="12"/>
      <name val="Calibri"/>
      <family val="2"/>
      <scheme val="minor"/>
    </font>
    <font>
      <sz val="12"/>
      <color theme="1"/>
      <name val="Calibri"/>
      <family val="2"/>
      <scheme val="minor"/>
    </font>
    <font>
      <b/>
      <sz val="12"/>
      <color theme="1"/>
      <name val="Calibri"/>
      <family val="2"/>
    </font>
    <font>
      <b/>
      <sz val="12"/>
      <color theme="1"/>
      <name val="Calibri"/>
      <family val="2"/>
      <scheme val="minor"/>
    </font>
    <font>
      <sz val="11"/>
      <color theme="1"/>
      <name val="Arial"/>
      <family val="2"/>
    </font>
    <font>
      <u/>
      <sz val="11"/>
      <color rgb="FF0563C1"/>
      <name val="Arial"/>
      <family val="2"/>
    </font>
    <font>
      <u/>
      <sz val="11"/>
      <color theme="10"/>
      <name val="Arial"/>
      <family val="2"/>
    </font>
    <font>
      <sz val="11"/>
      <name val="Arial"/>
      <family val="2"/>
    </font>
    <font>
      <sz val="11"/>
      <color rgb="FF000000"/>
      <name val="Calibri"/>
      <family val="2"/>
    </font>
    <font>
      <sz val="11"/>
      <color rgb="FF000000"/>
      <name val="Arial"/>
      <family val="2"/>
    </font>
    <font>
      <b/>
      <sz val="12"/>
      <color rgb="FFFFFFFF"/>
      <name val="Calibri"/>
      <family val="2"/>
    </font>
    <font>
      <b/>
      <sz val="10"/>
      <color theme="1"/>
      <name val="Arial"/>
      <family val="2"/>
    </font>
    <font>
      <b/>
      <sz val="8"/>
      <color theme="1"/>
      <name val="Arial"/>
      <family val="2"/>
    </font>
    <font>
      <b/>
      <sz val="7"/>
      <color theme="1"/>
      <name val="Arial"/>
      <family val="2"/>
    </font>
    <font>
      <b/>
      <sz val="15"/>
      <color theme="1"/>
      <name val="Arial"/>
      <family val="2"/>
    </font>
    <font>
      <b/>
      <sz val="9"/>
      <color theme="1"/>
      <name val="Arial"/>
      <family val="2"/>
    </font>
    <font>
      <b/>
      <i/>
      <sz val="11"/>
      <color theme="1"/>
      <name val="Arial"/>
      <family val="2"/>
    </font>
  </fonts>
  <fills count="20">
    <fill>
      <patternFill patternType="none"/>
    </fill>
    <fill>
      <patternFill patternType="gray125"/>
    </fill>
    <fill>
      <patternFill patternType="solid">
        <fgColor theme="0"/>
        <bgColor theme="0"/>
      </patternFill>
    </fill>
    <fill>
      <patternFill patternType="solid">
        <fgColor rgb="FFF4B083"/>
        <bgColor rgb="FFF4B083"/>
      </patternFill>
    </fill>
    <fill>
      <patternFill patternType="solid">
        <fgColor rgb="FFD9D9D9"/>
        <bgColor rgb="FFD9D9D9"/>
      </patternFill>
    </fill>
    <fill>
      <patternFill patternType="solid">
        <fgColor rgb="FFFB3A04"/>
        <bgColor rgb="FFFB3A04"/>
      </patternFill>
    </fill>
    <fill>
      <patternFill patternType="solid">
        <fgColor theme="0"/>
        <bgColor rgb="FFD9D9D9"/>
      </patternFill>
    </fill>
    <fill>
      <patternFill patternType="solid">
        <fgColor rgb="FFFFFF00"/>
        <bgColor indexed="64"/>
      </patternFill>
    </fill>
    <fill>
      <patternFill patternType="solid">
        <fgColor rgb="FFBFBFBF"/>
        <bgColor indexed="64"/>
      </patternFill>
    </fill>
    <fill>
      <patternFill patternType="solid">
        <fgColor rgb="FFFF0000"/>
        <bgColor indexed="64"/>
      </patternFill>
    </fill>
    <fill>
      <patternFill patternType="solid">
        <fgColor theme="4" tint="0.39997558519241921"/>
        <bgColor indexed="64"/>
      </patternFill>
    </fill>
    <fill>
      <patternFill patternType="solid">
        <fgColor rgb="FFFFC000"/>
        <bgColor indexed="64"/>
      </patternFill>
    </fill>
    <fill>
      <patternFill patternType="solid">
        <fgColor rgb="FFFFFFFF"/>
        <bgColor indexed="64"/>
      </patternFill>
    </fill>
    <fill>
      <patternFill patternType="solid">
        <fgColor rgb="FF00CCFF"/>
        <bgColor indexed="64"/>
      </patternFill>
    </fill>
    <fill>
      <patternFill patternType="solid">
        <fgColor rgb="FF00FFFF"/>
        <bgColor indexed="64"/>
      </patternFill>
    </fill>
    <fill>
      <patternFill patternType="solid">
        <fgColor rgb="FFFFCC00"/>
        <bgColor indexed="64"/>
      </patternFill>
    </fill>
    <fill>
      <patternFill patternType="solid">
        <fgColor rgb="FF00FF00"/>
        <bgColor indexed="64"/>
      </patternFill>
    </fill>
    <fill>
      <patternFill patternType="solid">
        <fgColor theme="2" tint="-9.9978637043366805E-2"/>
        <bgColor indexed="64"/>
      </patternFill>
    </fill>
    <fill>
      <patternFill patternType="solid">
        <fgColor theme="2" tint="-0.14999847407452621"/>
        <bgColor indexed="64"/>
      </patternFill>
    </fill>
    <fill>
      <patternFill patternType="solid">
        <fgColor theme="0"/>
        <bgColor indexed="64"/>
      </patternFill>
    </fill>
  </fills>
  <borders count="6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CCCCCC"/>
      </left>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right/>
      <top/>
      <bottom/>
      <diagonal/>
    </border>
    <border>
      <left/>
      <right/>
      <top/>
      <bottom style="thin">
        <color rgb="FF000000"/>
      </bottom>
      <diagonal/>
    </border>
    <border>
      <left/>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C0791B"/>
      </left>
      <right/>
      <top style="medium">
        <color rgb="FFC0791B"/>
      </top>
      <bottom style="medium">
        <color rgb="FFC0791B"/>
      </bottom>
      <diagonal/>
    </border>
    <border>
      <left/>
      <right/>
      <top style="medium">
        <color rgb="FFC0791B"/>
      </top>
      <bottom style="medium">
        <color rgb="FFC0791B"/>
      </bottom>
      <diagonal/>
    </border>
    <border>
      <left style="medium">
        <color rgb="FFC0791B"/>
      </left>
      <right style="medium">
        <color rgb="FFC0791B"/>
      </right>
      <top style="medium">
        <color rgb="FFC0791B"/>
      </top>
      <bottom style="medium">
        <color rgb="FFC0791B"/>
      </bottom>
      <diagonal/>
    </border>
    <border>
      <left/>
      <right style="medium">
        <color rgb="FFC0791B"/>
      </right>
      <top style="medium">
        <color rgb="FFC0791B"/>
      </top>
      <bottom style="medium">
        <color rgb="FFC0791B"/>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CCCCCC"/>
      </top>
      <bottom/>
      <diagonal/>
    </border>
    <border>
      <left style="medium">
        <color rgb="FFCCCCCC"/>
      </left>
      <right style="medium">
        <color rgb="FF000000"/>
      </right>
      <top style="medium">
        <color rgb="FFCCCCCC"/>
      </top>
      <bottom/>
      <diagonal/>
    </border>
    <border>
      <left/>
      <right/>
      <top style="medium">
        <color rgb="FF000000"/>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right/>
      <top/>
      <bottom style="medium">
        <color rgb="FF000000"/>
      </bottom>
      <diagonal/>
    </border>
    <border>
      <left style="thick">
        <color rgb="FF000000"/>
      </left>
      <right style="thick">
        <color rgb="FF000000"/>
      </right>
      <top style="thick">
        <color rgb="FF000000"/>
      </top>
      <bottom style="thick">
        <color rgb="FF000000"/>
      </bottom>
      <diagonal/>
    </border>
    <border>
      <left style="medium">
        <color rgb="FFCCCCCC"/>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style="medium">
        <color rgb="FFCCCCCC"/>
      </top>
      <bottom style="thick">
        <color rgb="FF000000"/>
      </bottom>
      <diagonal/>
    </border>
    <border>
      <left style="medium">
        <color rgb="FFCCCCCC"/>
      </left>
      <right style="thick">
        <color rgb="FF000000"/>
      </right>
      <top style="medium">
        <color rgb="FFCCCCCC"/>
      </top>
      <bottom style="thick">
        <color rgb="FF000000"/>
      </bottom>
      <diagonal/>
    </border>
    <border>
      <left style="thick">
        <color rgb="FF000000"/>
      </left>
      <right/>
      <top style="thick">
        <color rgb="FF000000"/>
      </top>
      <bottom style="thick">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4" fillId="0" borderId="0" applyNumberFormat="0" applyFill="0" applyBorder="0" applyAlignment="0" applyProtection="0"/>
    <xf numFmtId="0" fontId="39" fillId="0" borderId="31"/>
    <xf numFmtId="0" fontId="39" fillId="0" borderId="31"/>
    <xf numFmtId="0" fontId="39" fillId="0" borderId="31"/>
    <xf numFmtId="0" fontId="39" fillId="0" borderId="31"/>
    <xf numFmtId="165" fontId="39" fillId="0" borderId="0" applyFont="0" applyFill="0" applyBorder="0" applyAlignment="0" applyProtection="0"/>
    <xf numFmtId="164" fontId="39" fillId="0" borderId="0" applyFont="0" applyFill="0" applyBorder="0" applyAlignment="0" applyProtection="0"/>
    <xf numFmtId="0" fontId="53" fillId="0" borderId="31"/>
    <xf numFmtId="0" fontId="1" fillId="0" borderId="31"/>
  </cellStyleXfs>
  <cellXfs count="384">
    <xf numFmtId="0" fontId="0" fillId="0" borderId="0" xfId="0" applyFont="1" applyAlignment="1">
      <alignment vertical="center"/>
    </xf>
    <xf numFmtId="0" fontId="0"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9" fillId="0" borderId="0" xfId="0" applyFont="1" applyAlignment="1">
      <alignment vertical="center" wrapText="1"/>
    </xf>
    <xf numFmtId="0" fontId="5" fillId="0" borderId="12" xfId="0" applyFont="1" applyBorder="1" applyAlignment="1">
      <alignment horizontal="center" vertical="top" wrapText="1"/>
    </xf>
    <xf numFmtId="0" fontId="5" fillId="0" borderId="13" xfId="0" applyFont="1" applyBorder="1" applyAlignment="1">
      <alignment horizontal="center" vertical="top" wrapText="1"/>
    </xf>
    <xf numFmtId="0" fontId="5" fillId="0" borderId="6" xfId="0" applyFont="1" applyBorder="1" applyAlignment="1">
      <alignment horizontal="center" vertical="top" wrapText="1"/>
    </xf>
    <xf numFmtId="0" fontId="6" fillId="0" borderId="9" xfId="0" applyFont="1" applyBorder="1" applyAlignment="1">
      <alignment horizontal="left" vertical="top" wrapText="1"/>
    </xf>
    <xf numFmtId="0" fontId="6" fillId="0" borderId="14"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top" wrapText="1"/>
    </xf>
    <xf numFmtId="0" fontId="6" fillId="0" borderId="15" xfId="0" applyFont="1" applyBorder="1" applyAlignment="1">
      <alignment horizontal="left" vertical="center" wrapText="1"/>
    </xf>
    <xf numFmtId="0" fontId="6" fillId="0" borderId="2" xfId="0" applyFont="1" applyBorder="1" applyAlignment="1">
      <alignment horizontal="left" vertical="center" wrapText="1"/>
    </xf>
    <xf numFmtId="0" fontId="6" fillId="0" borderId="14" xfId="0" applyFont="1" applyBorder="1" applyAlignment="1">
      <alignment horizontal="left" vertical="top" wrapText="1"/>
    </xf>
    <xf numFmtId="0" fontId="0" fillId="0" borderId="11" xfId="0" applyFont="1" applyBorder="1" applyAlignment="1">
      <alignment horizontal="left" vertical="center" wrapText="1"/>
    </xf>
    <xf numFmtId="0" fontId="11" fillId="0" borderId="0" xfId="0" applyFont="1" applyAlignment="1">
      <alignment vertical="center"/>
    </xf>
    <xf numFmtId="0" fontId="6" fillId="2" borderId="14" xfId="0" applyFont="1" applyFill="1" applyBorder="1" applyAlignment="1">
      <alignment horizontal="center" vertical="center"/>
    </xf>
    <xf numFmtId="0" fontId="6" fillId="2" borderId="14" xfId="0" applyFont="1" applyFill="1" applyBorder="1" applyAlignment="1">
      <alignment horizontal="center" vertical="center" wrapText="1"/>
    </xf>
    <xf numFmtId="0" fontId="6" fillId="2" borderId="14" xfId="0" applyFont="1" applyFill="1" applyBorder="1" applyAlignment="1">
      <alignment vertical="center"/>
    </xf>
    <xf numFmtId="0" fontId="6" fillId="2" borderId="14" xfId="0" applyFont="1" applyFill="1" applyBorder="1" applyAlignment="1">
      <alignment vertical="center" wrapText="1"/>
    </xf>
    <xf numFmtId="0" fontId="6" fillId="0" borderId="14" xfId="0" applyFont="1" applyBorder="1" applyAlignment="1">
      <alignment horizontal="center" vertical="center"/>
    </xf>
    <xf numFmtId="0" fontId="6" fillId="0" borderId="14" xfId="0" applyFont="1" applyBorder="1" applyAlignment="1">
      <alignment horizontal="center" vertical="center" wrapText="1"/>
    </xf>
    <xf numFmtId="0" fontId="6" fillId="0" borderId="16" xfId="0" applyFont="1" applyBorder="1" applyAlignment="1">
      <alignment horizontal="center" vertical="center" wrapText="1"/>
    </xf>
    <xf numFmtId="9" fontId="13" fillId="0" borderId="17" xfId="0" applyNumberFormat="1" applyFont="1" applyBorder="1" applyAlignment="1">
      <alignment horizontal="center" vertical="center" wrapText="1"/>
    </xf>
    <xf numFmtId="0" fontId="6" fillId="0" borderId="18" xfId="0" applyFont="1" applyBorder="1" applyAlignment="1">
      <alignment horizontal="center" vertical="center" wrapText="1"/>
    </xf>
    <xf numFmtId="9" fontId="13" fillId="0" borderId="19" xfId="0" applyNumberFormat="1" applyFont="1" applyBorder="1" applyAlignment="1">
      <alignment horizontal="center" vertical="center" wrapText="1"/>
    </xf>
    <xf numFmtId="0" fontId="6" fillId="0" borderId="9" xfId="0" applyFont="1" applyBorder="1" applyAlignment="1">
      <alignment horizontal="center" vertical="center" wrapText="1"/>
    </xf>
    <xf numFmtId="9" fontId="13" fillId="0" borderId="24" xfId="0" applyNumberFormat="1" applyFont="1" applyBorder="1" applyAlignment="1">
      <alignment horizontal="center" vertical="center" wrapText="1"/>
    </xf>
    <xf numFmtId="9" fontId="13" fillId="0" borderId="28" xfId="0" applyNumberFormat="1" applyFont="1" applyBorder="1" applyAlignment="1">
      <alignment horizontal="center" vertical="center" wrapText="1"/>
    </xf>
    <xf numFmtId="0" fontId="6" fillId="0" borderId="0" xfId="0" applyFont="1" applyAlignment="1">
      <alignment vertical="center"/>
    </xf>
    <xf numFmtId="0" fontId="6" fillId="0" borderId="14" xfId="0" applyFont="1" applyBorder="1" applyAlignment="1">
      <alignment vertical="center"/>
    </xf>
    <xf numFmtId="0" fontId="6" fillId="0" borderId="9" xfId="0" applyFont="1" applyBorder="1" applyAlignment="1">
      <alignment vertical="center"/>
    </xf>
    <xf numFmtId="0" fontId="6" fillId="0" borderId="9" xfId="0" applyFont="1" applyBorder="1" applyAlignment="1">
      <alignment horizontal="center" vertical="center"/>
    </xf>
    <xf numFmtId="0" fontId="6" fillId="2" borderId="16"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6" fillId="0" borderId="14" xfId="0" applyFont="1" applyBorder="1" applyAlignment="1">
      <alignment vertical="center" wrapText="1"/>
    </xf>
    <xf numFmtId="9" fontId="6" fillId="0" borderId="14" xfId="0" applyNumberFormat="1" applyFont="1" applyBorder="1" applyAlignment="1">
      <alignment horizontal="center" vertical="center"/>
    </xf>
    <xf numFmtId="0" fontId="18" fillId="3" borderId="29" xfId="0" applyFont="1" applyFill="1" applyBorder="1" applyAlignment="1">
      <alignment vertical="center"/>
    </xf>
    <xf numFmtId="0" fontId="6" fillId="3" borderId="29" xfId="0" applyFont="1" applyFill="1" applyBorder="1" applyAlignment="1">
      <alignment vertical="center"/>
    </xf>
    <xf numFmtId="0" fontId="13" fillId="0" borderId="14" xfId="0" applyFont="1" applyBorder="1" applyAlignment="1">
      <alignment horizontal="center" vertical="center" wrapText="1"/>
    </xf>
    <xf numFmtId="0" fontId="19" fillId="0" borderId="14" xfId="0" applyFont="1" applyBorder="1" applyAlignment="1">
      <alignment horizontal="center" vertical="center" wrapText="1"/>
    </xf>
    <xf numFmtId="0" fontId="20" fillId="0" borderId="14" xfId="0" applyFont="1" applyBorder="1" applyAlignment="1">
      <alignment horizontal="center" vertical="center" wrapText="1"/>
    </xf>
    <xf numFmtId="49" fontId="20" fillId="0" borderId="0" xfId="0" applyNumberFormat="1" applyFont="1" applyAlignment="1">
      <alignment horizontal="center" vertical="center" wrapText="1"/>
    </xf>
    <xf numFmtId="0" fontId="21" fillId="0" borderId="0" xfId="0" applyFont="1" applyAlignment="1">
      <alignment horizontal="center" vertical="center" wrapText="1"/>
    </xf>
    <xf numFmtId="0" fontId="5" fillId="0" borderId="14" xfId="0" applyFont="1" applyBorder="1" applyAlignment="1">
      <alignment horizontal="center" vertical="center"/>
    </xf>
    <xf numFmtId="0" fontId="5" fillId="0" borderId="14" xfId="0" applyFont="1" applyBorder="1" applyAlignment="1">
      <alignment horizontal="center" vertical="center" wrapText="1"/>
    </xf>
    <xf numFmtId="3" fontId="20" fillId="0" borderId="0" xfId="0" applyNumberFormat="1" applyFont="1" applyAlignment="1">
      <alignment horizontal="center" vertical="center"/>
    </xf>
    <xf numFmtId="49" fontId="20" fillId="0" borderId="0" xfId="0" applyNumberFormat="1" applyFont="1" applyAlignment="1">
      <alignment horizontal="left" vertical="center" wrapText="1"/>
    </xf>
    <xf numFmtId="3" fontId="20" fillId="0" borderId="0" xfId="0" applyNumberFormat="1" applyFont="1" applyAlignment="1">
      <alignment horizontal="right" vertical="center" wrapText="1"/>
    </xf>
    <xf numFmtId="49" fontId="20" fillId="0" borderId="0" xfId="0" applyNumberFormat="1" applyFont="1" applyAlignment="1">
      <alignment horizontal="left" wrapText="1"/>
    </xf>
    <xf numFmtId="0" fontId="27" fillId="0" borderId="7" xfId="0" applyFont="1" applyBorder="1" applyAlignment="1">
      <alignment vertical="center"/>
    </xf>
    <xf numFmtId="0" fontId="28" fillId="0" borderId="0" xfId="0" applyFont="1" applyAlignment="1">
      <alignment horizontal="center" vertical="center"/>
    </xf>
    <xf numFmtId="0" fontId="15" fillId="0" borderId="0" xfId="0" applyFont="1" applyAlignment="1">
      <alignment vertical="center"/>
    </xf>
    <xf numFmtId="0" fontId="13" fillId="0" borderId="16" xfId="0" applyFont="1" applyBorder="1" applyAlignment="1">
      <alignment horizontal="center" vertical="center"/>
    </xf>
    <xf numFmtId="0" fontId="13" fillId="0" borderId="24" xfId="0" applyFont="1" applyBorder="1" applyAlignment="1">
      <alignment horizontal="center" vertical="center" wrapText="1"/>
    </xf>
    <xf numFmtId="0" fontId="6" fillId="0" borderId="24" xfId="0" applyFont="1" applyBorder="1" applyAlignment="1">
      <alignment vertical="center" wrapText="1"/>
    </xf>
    <xf numFmtId="0" fontId="13" fillId="0" borderId="18" xfId="0" applyFont="1" applyBorder="1" applyAlignment="1">
      <alignment horizontal="center" vertical="center"/>
    </xf>
    <xf numFmtId="0" fontId="13" fillId="0" borderId="28" xfId="0" applyFont="1" applyBorder="1" applyAlignment="1">
      <alignment horizontal="center" vertical="center" wrapText="1"/>
    </xf>
    <xf numFmtId="0" fontId="6" fillId="0" borderId="28" xfId="0" applyFont="1" applyBorder="1" applyAlignment="1">
      <alignment vertical="center" wrapText="1"/>
    </xf>
    <xf numFmtId="0" fontId="29" fillId="0" borderId="28" xfId="0" applyFont="1" applyBorder="1" applyAlignment="1">
      <alignment horizontal="center" vertical="center" wrapText="1"/>
    </xf>
    <xf numFmtId="0" fontId="26" fillId="0" borderId="28" xfId="0" applyFont="1" applyBorder="1" applyAlignment="1">
      <alignment horizontal="center" vertical="center" wrapText="1"/>
    </xf>
    <xf numFmtId="0" fontId="30" fillId="0" borderId="28" xfId="0" applyFont="1" applyBorder="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vertical="center" wrapText="1"/>
    </xf>
    <xf numFmtId="0" fontId="26" fillId="0" borderId="0" xfId="0" applyFont="1" applyAlignment="1">
      <alignment horizontal="center" vertical="center" wrapText="1"/>
    </xf>
    <xf numFmtId="0" fontId="13" fillId="0" borderId="16" xfId="0" applyFont="1" applyBorder="1" applyAlignment="1">
      <alignment horizontal="center" vertical="center" wrapText="1"/>
    </xf>
    <xf numFmtId="0" fontId="31" fillId="0" borderId="24" xfId="0" applyFont="1" applyBorder="1" applyAlignment="1">
      <alignment horizontal="center" vertical="center" wrapText="1"/>
    </xf>
    <xf numFmtId="0" fontId="6" fillId="0" borderId="0" xfId="0" applyFont="1" applyAlignment="1">
      <alignment horizontal="center" vertical="center"/>
    </xf>
    <xf numFmtId="0" fontId="32" fillId="0" borderId="14" xfId="0" applyFont="1" applyBorder="1" applyAlignment="1">
      <alignment horizontal="center" vertical="center" wrapText="1"/>
    </xf>
    <xf numFmtId="0" fontId="33" fillId="0" borderId="0" xfId="0" applyFont="1" applyAlignment="1">
      <alignment horizontal="left" vertical="center"/>
    </xf>
    <xf numFmtId="0" fontId="34" fillId="0" borderId="0" xfId="0" applyFont="1" applyAlignment="1">
      <alignment horizontal="left" vertical="center"/>
    </xf>
    <xf numFmtId="0" fontId="6" fillId="0" borderId="0" xfId="0" applyFont="1" applyAlignment="1">
      <alignment horizontal="left" vertical="center"/>
    </xf>
    <xf numFmtId="0" fontId="26" fillId="0" borderId="0" xfId="0" applyFont="1" applyAlignment="1">
      <alignment horizontal="left" vertical="center"/>
    </xf>
    <xf numFmtId="0" fontId="33" fillId="0" borderId="0" xfId="0" applyFont="1" applyAlignment="1">
      <alignment vertical="center"/>
    </xf>
    <xf numFmtId="0" fontId="35" fillId="0" borderId="0" xfId="0" applyFont="1" applyAlignment="1">
      <alignment horizontal="left" vertical="center"/>
    </xf>
    <xf numFmtId="0" fontId="36" fillId="0" borderId="0" xfId="0" applyFont="1" applyAlignment="1">
      <alignment vertical="center"/>
    </xf>
    <xf numFmtId="0" fontId="5" fillId="0" borderId="0" xfId="0" applyFont="1" applyAlignment="1">
      <alignment horizontal="left" vertical="center"/>
    </xf>
    <xf numFmtId="0" fontId="26" fillId="4" borderId="39" xfId="0" applyFont="1" applyFill="1" applyBorder="1" applyAlignment="1">
      <alignment horizontal="center" vertical="center"/>
    </xf>
    <xf numFmtId="0" fontId="26" fillId="4" borderId="39" xfId="0" applyFont="1" applyFill="1" applyBorder="1" applyAlignment="1">
      <alignment horizontal="center" vertical="center" wrapText="1"/>
    </xf>
    <xf numFmtId="0" fontId="13" fillId="0" borderId="39" xfId="0" applyFont="1" applyBorder="1" applyAlignment="1">
      <alignment horizontal="left" vertical="center" wrapText="1"/>
    </xf>
    <xf numFmtId="3" fontId="13" fillId="0" borderId="39" xfId="0" applyNumberFormat="1" applyFont="1" applyBorder="1" applyAlignment="1">
      <alignment horizontal="center" vertical="center" wrapText="1"/>
    </xf>
    <xf numFmtId="0" fontId="26" fillId="0" borderId="39" xfId="0" applyFont="1" applyBorder="1" applyAlignment="1">
      <alignment horizontal="right" vertical="center"/>
    </xf>
    <xf numFmtId="3" fontId="26" fillId="0" borderId="39" xfId="0" applyNumberFormat="1" applyFont="1" applyBorder="1" applyAlignment="1">
      <alignment horizontal="center" vertical="center" wrapText="1"/>
    </xf>
    <xf numFmtId="0" fontId="13" fillId="0" borderId="39" xfId="0" applyFont="1" applyBorder="1" applyAlignment="1">
      <alignment horizontal="left" vertical="center"/>
    </xf>
    <xf numFmtId="0" fontId="6" fillId="0" borderId="15" xfId="0" applyFont="1" applyBorder="1" applyAlignment="1">
      <alignment horizontal="center" vertical="center"/>
    </xf>
    <xf numFmtId="0" fontId="6" fillId="0" borderId="15" xfId="0" applyFont="1" applyBorder="1" applyAlignment="1">
      <alignment horizontal="center" vertical="center" wrapText="1"/>
    </xf>
    <xf numFmtId="0" fontId="0" fillId="0" borderId="0" xfId="0" applyFont="1" applyAlignment="1">
      <alignment vertical="center"/>
    </xf>
    <xf numFmtId="0" fontId="6" fillId="0" borderId="0" xfId="0" applyFont="1" applyAlignment="1">
      <alignment horizontal="left" vertical="center" wrapText="1"/>
    </xf>
    <xf numFmtId="0" fontId="26" fillId="6" borderId="31" xfId="0" applyFont="1" applyFill="1" applyBorder="1" applyAlignment="1">
      <alignment horizontal="left" vertical="center" wrapText="1"/>
    </xf>
    <xf numFmtId="0" fontId="0" fillId="0" borderId="0" xfId="0" applyFont="1" applyAlignment="1">
      <alignment vertical="center"/>
    </xf>
    <xf numFmtId="0" fontId="5" fillId="0" borderId="9"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44" xfId="0" applyFont="1" applyBorder="1" applyAlignment="1">
      <alignment horizontal="center" vertical="center" wrapText="1"/>
    </xf>
    <xf numFmtId="9" fontId="13" fillId="0" borderId="45" xfId="0" applyNumberFormat="1" applyFont="1" applyBorder="1" applyAlignment="1">
      <alignment horizontal="center" vertical="center" wrapText="1"/>
    </xf>
    <xf numFmtId="0" fontId="6" fillId="2" borderId="44"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13" fillId="2" borderId="43" xfId="0" applyFont="1" applyFill="1" applyBorder="1" applyAlignment="1">
      <alignment horizontal="center" vertical="center" wrapText="1"/>
    </xf>
    <xf numFmtId="9" fontId="6" fillId="7" borderId="14" xfId="0" applyNumberFormat="1" applyFont="1" applyFill="1" applyBorder="1" applyAlignment="1">
      <alignment horizontal="center" vertical="center" wrapText="1"/>
    </xf>
    <xf numFmtId="0" fontId="6" fillId="7" borderId="14" xfId="0" applyFont="1" applyFill="1" applyBorder="1" applyAlignment="1">
      <alignment horizontal="center" vertical="center" wrapText="1"/>
    </xf>
    <xf numFmtId="10" fontId="6" fillId="7" borderId="14" xfId="0" applyNumberFormat="1" applyFont="1" applyFill="1" applyBorder="1" applyAlignment="1">
      <alignment horizontal="center" vertical="center" wrapText="1"/>
    </xf>
    <xf numFmtId="164" fontId="6" fillId="7" borderId="14" xfId="0" applyNumberFormat="1" applyFont="1" applyFill="1" applyBorder="1" applyAlignment="1">
      <alignment horizontal="center" vertical="center" wrapText="1"/>
    </xf>
    <xf numFmtId="0" fontId="40" fillId="0" borderId="16" xfId="0" applyFont="1" applyBorder="1" applyAlignment="1">
      <alignment horizontal="center" vertical="center" wrapText="1"/>
    </xf>
    <xf numFmtId="0" fontId="40" fillId="0" borderId="24" xfId="0" applyFont="1" applyBorder="1" applyAlignment="1">
      <alignment horizontal="center" vertical="center" wrapText="1"/>
    </xf>
    <xf numFmtId="0" fontId="41" fillId="0" borderId="24" xfId="0" applyFont="1" applyBorder="1" applyAlignment="1">
      <alignment horizontal="center" vertical="center" wrapText="1"/>
    </xf>
    <xf numFmtId="9" fontId="40" fillId="7" borderId="24" xfId="0" applyNumberFormat="1" applyFont="1" applyFill="1" applyBorder="1" applyAlignment="1">
      <alignment horizontal="center" vertical="center" wrapText="1"/>
    </xf>
    <xf numFmtId="0" fontId="40" fillId="7" borderId="24" xfId="0" applyFont="1" applyFill="1" applyBorder="1" applyAlignment="1">
      <alignment horizontal="center" vertical="center" wrapText="1"/>
    </xf>
    <xf numFmtId="0" fontId="7" fillId="0" borderId="30" xfId="5" applyFont="1" applyBorder="1" applyAlignment="1">
      <alignment vertical="center"/>
    </xf>
    <xf numFmtId="0" fontId="7" fillId="0" borderId="31" xfId="5" applyFont="1" applyBorder="1" applyAlignment="1">
      <alignment vertical="center"/>
    </xf>
    <xf numFmtId="3" fontId="20" fillId="0" borderId="30" xfId="5" applyNumberFormat="1" applyFont="1" applyBorder="1" applyAlignment="1">
      <alignment horizontal="center" vertical="center" wrapText="1"/>
    </xf>
    <xf numFmtId="49" fontId="20" fillId="0" borderId="30" xfId="5" applyNumberFormat="1" applyFont="1" applyBorder="1" applyAlignment="1">
      <alignment horizontal="center" wrapText="1"/>
    </xf>
    <xf numFmtId="49" fontId="20" fillId="0" borderId="30" xfId="5" applyNumberFormat="1" applyFont="1" applyBorder="1" applyAlignment="1">
      <alignment horizontal="center" vertical="center" wrapText="1"/>
    </xf>
    <xf numFmtId="0" fontId="40" fillId="0" borderId="51" xfId="0" applyFont="1" applyBorder="1" applyAlignment="1">
      <alignment vertical="center" wrapText="1"/>
    </xf>
    <xf numFmtId="0" fontId="43" fillId="0" borderId="52" xfId="0" applyFont="1" applyBorder="1" applyAlignment="1">
      <alignment vertical="center"/>
    </xf>
    <xf numFmtId="0" fontId="40" fillId="0" borderId="52" xfId="0" applyFont="1" applyBorder="1" applyAlignment="1">
      <alignment vertical="center" wrapText="1"/>
    </xf>
    <xf numFmtId="0" fontId="40" fillId="0" borderId="18" xfId="0" applyFont="1" applyBorder="1" applyAlignment="1">
      <alignment vertical="center" wrapText="1"/>
    </xf>
    <xf numFmtId="0" fontId="40" fillId="0" borderId="28" xfId="0" applyFont="1" applyBorder="1" applyAlignment="1">
      <alignment vertical="center" wrapText="1"/>
    </xf>
    <xf numFmtId="0" fontId="40" fillId="0" borderId="28" xfId="0" applyFont="1" applyBorder="1" applyAlignment="1">
      <alignment horizontal="center" vertical="center" wrapText="1"/>
    </xf>
    <xf numFmtId="0" fontId="40" fillId="0" borderId="18" xfId="0" applyFont="1" applyBorder="1" applyAlignment="1">
      <alignment horizontal="center" vertical="center" wrapText="1"/>
    </xf>
    <xf numFmtId="0" fontId="40" fillId="0" borderId="28" xfId="0" applyFont="1" applyBorder="1" applyAlignment="1">
      <alignment horizontal="right" vertical="center" wrapText="1"/>
    </xf>
    <xf numFmtId="0" fontId="40" fillId="0" borderId="53" xfId="0" applyFont="1" applyBorder="1" applyAlignment="1">
      <alignment horizontal="center" vertical="center" wrapText="1"/>
    </xf>
    <xf numFmtId="0" fontId="44" fillId="8" borderId="18" xfId="0" applyFont="1" applyFill="1" applyBorder="1" applyAlignment="1">
      <alignment horizontal="center" vertical="center" wrapText="1"/>
    </xf>
    <xf numFmtId="0" fontId="44" fillId="8" borderId="28" xfId="0" applyFont="1" applyFill="1" applyBorder="1" applyAlignment="1">
      <alignment horizontal="center" vertical="center" wrapText="1"/>
    </xf>
    <xf numFmtId="0" fontId="46" fillId="0" borderId="52" xfId="0" applyFont="1" applyBorder="1" applyAlignment="1">
      <alignment vertical="center"/>
    </xf>
    <xf numFmtId="0" fontId="46" fillId="0" borderId="52" xfId="0" applyFont="1" applyBorder="1" applyAlignment="1">
      <alignment vertical="center" wrapText="1"/>
    </xf>
    <xf numFmtId="0" fontId="40" fillId="0" borderId="52" xfId="0" applyFont="1" applyBorder="1" applyAlignment="1">
      <alignment vertical="center"/>
    </xf>
    <xf numFmtId="3" fontId="20" fillId="9" borderId="0" xfId="0" applyNumberFormat="1" applyFont="1" applyFill="1" applyAlignment="1">
      <alignment horizontal="center" vertical="center"/>
    </xf>
    <xf numFmtId="49" fontId="20" fillId="9" borderId="0" xfId="0" applyNumberFormat="1" applyFont="1" applyFill="1" applyAlignment="1">
      <alignment horizontal="left" vertical="center" wrapText="1"/>
    </xf>
    <xf numFmtId="3" fontId="20" fillId="9" borderId="0" xfId="0" applyNumberFormat="1" applyFont="1" applyFill="1" applyAlignment="1">
      <alignment horizontal="right" vertical="center" wrapText="1"/>
    </xf>
    <xf numFmtId="49" fontId="20" fillId="9" borderId="0" xfId="0" applyNumberFormat="1" applyFont="1" applyFill="1" applyAlignment="1">
      <alignment horizontal="left" wrapText="1"/>
    </xf>
    <xf numFmtId="49" fontId="20" fillId="9" borderId="0" xfId="0" applyNumberFormat="1" applyFont="1" applyFill="1" applyAlignment="1">
      <alignment horizontal="center" vertical="center" wrapText="1"/>
    </xf>
    <xf numFmtId="0" fontId="49" fillId="0" borderId="0" xfId="0" applyFont="1"/>
    <xf numFmtId="0" fontId="0" fillId="0" borderId="31" xfId="0" applyFont="1" applyBorder="1" applyAlignment="1">
      <alignment vertical="center"/>
    </xf>
    <xf numFmtId="0" fontId="48" fillId="0" borderId="0" xfId="0" applyFont="1" applyAlignment="1">
      <alignment horizontal="center" vertical="center" wrapText="1"/>
    </xf>
    <xf numFmtId="0" fontId="50" fillId="0" borderId="0" xfId="0" applyFont="1" applyAlignment="1">
      <alignment horizontal="center" vertical="center" wrapText="1"/>
    </xf>
    <xf numFmtId="167" fontId="48" fillId="0" borderId="0" xfId="0" applyNumberFormat="1" applyFont="1"/>
    <xf numFmtId="0" fontId="50" fillId="0" borderId="0" xfId="0" applyFont="1"/>
    <xf numFmtId="0" fontId="48" fillId="0" borderId="0" xfId="0" applyFont="1"/>
    <xf numFmtId="166" fontId="6" fillId="0" borderId="31" xfId="0" applyNumberFormat="1" applyFont="1" applyFill="1" applyBorder="1" applyAlignment="1">
      <alignment horizontal="right" vertical="center" wrapText="1"/>
    </xf>
    <xf numFmtId="167" fontId="6" fillId="0" borderId="31" xfId="0" applyNumberFormat="1" applyFont="1" applyFill="1" applyBorder="1" applyAlignment="1">
      <alignment horizontal="right" vertical="center"/>
    </xf>
    <xf numFmtId="9" fontId="6" fillId="0" borderId="31" xfId="0" applyNumberFormat="1" applyFont="1" applyFill="1" applyBorder="1" applyAlignment="1">
      <alignment horizontal="center" vertical="center"/>
    </xf>
    <xf numFmtId="0" fontId="24" fillId="0" borderId="31" xfId="0" applyFont="1" applyFill="1" applyBorder="1" applyAlignment="1">
      <alignment horizontal="center" vertical="center" wrapText="1"/>
    </xf>
    <xf numFmtId="0" fontId="0" fillId="0" borderId="31" xfId="0" applyFont="1" applyFill="1" applyBorder="1" applyAlignment="1">
      <alignment vertical="center"/>
    </xf>
    <xf numFmtId="166" fontId="25" fillId="0" borderId="31" xfId="0" applyNumberFormat="1" applyFont="1" applyFill="1" applyBorder="1" applyAlignment="1">
      <alignment horizontal="right" vertical="center"/>
    </xf>
    <xf numFmtId="9" fontId="23" fillId="0" borderId="31" xfId="0" applyNumberFormat="1" applyFont="1" applyFill="1" applyBorder="1" applyAlignment="1">
      <alignment horizontal="center" vertical="center"/>
    </xf>
    <xf numFmtId="0" fontId="5" fillId="0" borderId="31" xfId="0" applyFont="1" applyFill="1" applyBorder="1" applyAlignment="1">
      <alignment horizontal="center" vertical="center" wrapText="1"/>
    </xf>
    <xf numFmtId="0" fontId="5" fillId="0" borderId="31" xfId="0" applyFont="1" applyFill="1" applyBorder="1" applyAlignment="1">
      <alignment horizontal="right" vertical="center" wrapText="1"/>
    </xf>
    <xf numFmtId="167" fontId="5" fillId="0" borderId="31" xfId="0" applyNumberFormat="1" applyFont="1" applyFill="1" applyBorder="1" applyAlignment="1">
      <alignment horizontal="center" vertical="center" wrapText="1"/>
    </xf>
    <xf numFmtId="167" fontId="5" fillId="0" borderId="31" xfId="0" applyNumberFormat="1" applyFont="1" applyFill="1" applyBorder="1" applyAlignment="1">
      <alignment horizontal="right" vertical="center" wrapText="1"/>
    </xf>
    <xf numFmtId="0" fontId="0" fillId="0" borderId="0" xfId="0" applyFont="1" applyFill="1" applyAlignment="1">
      <alignment vertical="center"/>
    </xf>
    <xf numFmtId="164" fontId="2" fillId="0" borderId="43" xfId="7" applyFont="1" applyFill="1" applyBorder="1" applyAlignment="1">
      <alignment horizontal="center" vertical="center"/>
    </xf>
    <xf numFmtId="0" fontId="2" fillId="0" borderId="43" xfId="0" applyNumberFormat="1" applyFont="1" applyFill="1" applyBorder="1" applyAlignment="1">
      <alignment horizontal="center" vertical="center"/>
    </xf>
    <xf numFmtId="3" fontId="5" fillId="0" borderId="43" xfId="0" applyNumberFormat="1" applyFont="1" applyFill="1" applyBorder="1" applyAlignment="1">
      <alignment horizontal="center"/>
    </xf>
    <xf numFmtId="168" fontId="49" fillId="0" borderId="43" xfId="6" applyNumberFormat="1" applyFont="1" applyFill="1" applyBorder="1"/>
    <xf numFmtId="167" fontId="49" fillId="0" borderId="43" xfId="6" applyNumberFormat="1" applyFont="1" applyFill="1" applyBorder="1"/>
    <xf numFmtId="9" fontId="48" fillId="0" borderId="43" xfId="6" applyNumberFormat="1" applyFont="1" applyFill="1" applyBorder="1" applyAlignment="1">
      <alignment horizontal="center"/>
    </xf>
    <xf numFmtId="168" fontId="48" fillId="0" borderId="43" xfId="6" applyNumberFormat="1" applyFont="1" applyFill="1" applyBorder="1"/>
    <xf numFmtId="167" fontId="48" fillId="0" borderId="43" xfId="6" applyNumberFormat="1" applyFont="1" applyFill="1" applyBorder="1"/>
    <xf numFmtId="0" fontId="49" fillId="0" borderId="43" xfId="0" applyFont="1" applyFill="1" applyBorder="1"/>
    <xf numFmtId="167" fontId="48" fillId="10" borderId="43" xfId="6" applyNumberFormat="1" applyFont="1" applyFill="1" applyBorder="1"/>
    <xf numFmtId="9" fontId="48" fillId="10" borderId="43" xfId="6" applyNumberFormat="1" applyFont="1" applyFill="1" applyBorder="1" applyAlignment="1">
      <alignment horizontal="center"/>
    </xf>
    <xf numFmtId="168" fontId="49" fillId="0" borderId="43" xfId="6" applyNumberFormat="1" applyFont="1" applyBorder="1"/>
    <xf numFmtId="167" fontId="49" fillId="0" borderId="43" xfId="6" applyNumberFormat="1" applyFont="1" applyBorder="1"/>
    <xf numFmtId="9" fontId="48" fillId="0" borderId="43" xfId="6" applyNumberFormat="1" applyFont="1" applyBorder="1" applyAlignment="1">
      <alignment horizontal="center"/>
    </xf>
    <xf numFmtId="168" fontId="48" fillId="0" borderId="43" xfId="6" applyNumberFormat="1" applyFont="1" applyFill="1" applyBorder="1" applyAlignment="1">
      <alignment horizontal="left"/>
    </xf>
    <xf numFmtId="168" fontId="49" fillId="0" borderId="43" xfId="6" applyNumberFormat="1" applyFont="1" applyFill="1" applyBorder="1" applyAlignment="1">
      <alignment horizontal="left"/>
    </xf>
    <xf numFmtId="168" fontId="48" fillId="0" borderId="43" xfId="6" applyNumberFormat="1" applyFont="1" applyBorder="1"/>
    <xf numFmtId="167" fontId="48" fillId="0" borderId="43" xfId="6" applyNumberFormat="1" applyFont="1" applyBorder="1"/>
    <xf numFmtId="0" fontId="49" fillId="0" borderId="43" xfId="0" applyFont="1" applyBorder="1"/>
    <xf numFmtId="167" fontId="49" fillId="10" borderId="43" xfId="6" applyNumberFormat="1" applyFont="1" applyFill="1" applyBorder="1"/>
    <xf numFmtId="9" fontId="49" fillId="10" borderId="43" xfId="6" applyNumberFormat="1" applyFont="1" applyFill="1" applyBorder="1" applyAlignment="1">
      <alignment horizontal="center"/>
    </xf>
    <xf numFmtId="168" fontId="49" fillId="10" borderId="43" xfId="6" applyNumberFormat="1" applyFont="1" applyFill="1" applyBorder="1" applyAlignment="1">
      <alignment horizontal="center" vertical="center" wrapText="1"/>
    </xf>
    <xf numFmtId="0" fontId="49" fillId="10" borderId="43" xfId="0" applyFont="1" applyFill="1" applyBorder="1" applyAlignment="1">
      <alignment horizontal="center" vertical="center" wrapText="1"/>
    </xf>
    <xf numFmtId="164" fontId="52" fillId="10" borderId="43" xfId="7" applyFont="1" applyFill="1" applyBorder="1" applyAlignment="1">
      <alignment horizontal="center" vertical="center"/>
    </xf>
    <xf numFmtId="0" fontId="52" fillId="10" borderId="43" xfId="0" applyNumberFormat="1" applyFont="1" applyFill="1" applyBorder="1" applyAlignment="1">
      <alignment horizontal="center" vertical="center"/>
    </xf>
    <xf numFmtId="0" fontId="51" fillId="0" borderId="31" xfId="0" applyFont="1" applyFill="1" applyBorder="1" applyAlignment="1">
      <alignment horizontal="center"/>
    </xf>
    <xf numFmtId="164" fontId="52" fillId="0" borderId="31" xfId="7" applyFont="1" applyFill="1" applyBorder="1" applyAlignment="1">
      <alignment horizontal="center" vertical="center"/>
    </xf>
    <xf numFmtId="0" fontId="52" fillId="0" borderId="31" xfId="0" applyNumberFormat="1" applyFont="1" applyFill="1" applyBorder="1" applyAlignment="1">
      <alignment horizontal="center" vertical="center"/>
    </xf>
    <xf numFmtId="0" fontId="21" fillId="9" borderId="0" xfId="0" applyFont="1" applyFill="1" applyAlignment="1">
      <alignment horizontal="center" vertical="center" wrapText="1"/>
    </xf>
    <xf numFmtId="0" fontId="0" fillId="9" borderId="0" xfId="0" applyFont="1" applyFill="1" applyAlignment="1">
      <alignment vertical="center"/>
    </xf>
    <xf numFmtId="0" fontId="6" fillId="0" borderId="0" xfId="0" applyFont="1" applyAlignment="1">
      <alignment horizontal="left" vertical="center" wrapText="1"/>
    </xf>
    <xf numFmtId="0" fontId="0" fillId="0" borderId="0" xfId="0" applyFont="1" applyAlignment="1">
      <alignment vertical="center"/>
    </xf>
    <xf numFmtId="0" fontId="49" fillId="0" borderId="0" xfId="0" applyFont="1" applyFill="1"/>
    <xf numFmtId="0" fontId="50" fillId="0" borderId="0" xfId="0" applyFont="1" applyFill="1"/>
    <xf numFmtId="0" fontId="48" fillId="0" borderId="0" xfId="0" applyFont="1" applyFill="1" applyAlignment="1">
      <alignment horizontal="center"/>
    </xf>
    <xf numFmtId="0" fontId="48" fillId="0" borderId="0" xfId="0" applyFont="1" applyFill="1"/>
    <xf numFmtId="0" fontId="48" fillId="0" borderId="0" xfId="0" applyFont="1" applyFill="1" applyAlignment="1">
      <alignment horizontal="right"/>
    </xf>
    <xf numFmtId="169" fontId="48" fillId="0" borderId="0" xfId="0" applyNumberFormat="1" applyFont="1" applyFill="1"/>
    <xf numFmtId="0" fontId="44" fillId="10" borderId="43" xfId="0" applyFont="1" applyFill="1" applyBorder="1" applyAlignment="1">
      <alignment horizontal="center" vertical="center"/>
    </xf>
    <xf numFmtId="0" fontId="44" fillId="10" borderId="43" xfId="0" applyFont="1" applyFill="1" applyBorder="1" applyAlignment="1">
      <alignment horizontal="center" vertical="center" wrapText="1"/>
    </xf>
    <xf numFmtId="0" fontId="47" fillId="10" borderId="43" xfId="0" applyFont="1" applyFill="1" applyBorder="1" applyAlignment="1">
      <alignment horizontal="center" vertical="center"/>
    </xf>
    <xf numFmtId="3" fontId="26" fillId="10" borderId="43" xfId="0" applyNumberFormat="1" applyFont="1" applyFill="1" applyBorder="1" applyAlignment="1">
      <alignment horizontal="center" vertical="center"/>
    </xf>
    <xf numFmtId="3" fontId="26" fillId="10" borderId="43" xfId="0" applyNumberFormat="1" applyFont="1" applyFill="1" applyBorder="1" applyAlignment="1">
      <alignment horizontal="center" vertical="center" wrapText="1"/>
    </xf>
    <xf numFmtId="0" fontId="0" fillId="0" borderId="0" xfId="0" applyFont="1" applyAlignment="1">
      <alignment vertical="center"/>
    </xf>
    <xf numFmtId="3" fontId="26" fillId="0" borderId="37" xfId="0" applyNumberFormat="1" applyFont="1" applyBorder="1" applyAlignment="1">
      <alignment horizontal="center" vertical="center" wrapText="1"/>
    </xf>
    <xf numFmtId="0" fontId="53" fillId="0" borderId="16" xfId="0" applyFont="1" applyBorder="1" applyAlignment="1">
      <alignment horizontal="center" vertical="center" wrapText="1"/>
    </xf>
    <xf numFmtId="9" fontId="40" fillId="0" borderId="24" xfId="0" applyNumberFormat="1" applyFont="1" applyBorder="1" applyAlignment="1">
      <alignment horizontal="center" vertical="center" wrapText="1"/>
    </xf>
    <xf numFmtId="0" fontId="53" fillId="0" borderId="18" xfId="0" applyFont="1" applyBorder="1" applyAlignment="1">
      <alignment horizontal="center" vertical="center" wrapText="1"/>
    </xf>
    <xf numFmtId="9" fontId="40" fillId="0" borderId="28" xfId="0" applyNumberFormat="1" applyFont="1" applyBorder="1" applyAlignment="1">
      <alignment horizontal="center" vertical="center" wrapText="1"/>
    </xf>
    <xf numFmtId="0" fontId="7" fillId="0" borderId="31" xfId="0" applyFont="1" applyBorder="1" applyAlignment="1">
      <alignment vertical="center"/>
    </xf>
    <xf numFmtId="0" fontId="53" fillId="12" borderId="58" xfId="0" applyFont="1" applyFill="1" applyBorder="1" applyAlignment="1">
      <alignment horizontal="center" vertical="center" wrapText="1"/>
    </xf>
    <xf numFmtId="0" fontId="53" fillId="12" borderId="59" xfId="0" applyFont="1" applyFill="1" applyBorder="1" applyAlignment="1">
      <alignment horizontal="center" vertical="center" wrapText="1"/>
    </xf>
    <xf numFmtId="0" fontId="40" fillId="12" borderId="59" xfId="0" applyFont="1" applyFill="1" applyBorder="1" applyAlignment="1">
      <alignment horizontal="center" vertical="center" wrapText="1"/>
    </xf>
    <xf numFmtId="0" fontId="53" fillId="12" borderId="61" xfId="0" applyFont="1" applyFill="1" applyBorder="1" applyAlignment="1">
      <alignment horizontal="center" vertical="center" wrapText="1"/>
    </xf>
    <xf numFmtId="0" fontId="53" fillId="12" borderId="62" xfId="0" applyFont="1" applyFill="1" applyBorder="1" applyAlignment="1">
      <alignment horizontal="center" vertical="center" wrapText="1"/>
    </xf>
    <xf numFmtId="0" fontId="40" fillId="12" borderId="62" xfId="0" applyFont="1" applyFill="1" applyBorder="1" applyAlignment="1">
      <alignment horizontal="center" vertical="center" wrapText="1"/>
    </xf>
    <xf numFmtId="0" fontId="53" fillId="2" borderId="16" xfId="8" applyFont="1" applyFill="1" applyBorder="1" applyAlignment="1">
      <alignment horizontal="center" vertical="center" wrapText="1"/>
    </xf>
    <xf numFmtId="0" fontId="58" fillId="2" borderId="24" xfId="8" applyFont="1" applyFill="1" applyBorder="1" applyAlignment="1">
      <alignment horizontal="center" vertical="center" wrapText="1"/>
    </xf>
    <xf numFmtId="0" fontId="57" fillId="2" borderId="24" xfId="8" applyFont="1" applyFill="1" applyBorder="1" applyAlignment="1">
      <alignment horizontal="center" vertical="center" wrapText="1"/>
    </xf>
    <xf numFmtId="0" fontId="53" fillId="2" borderId="18" xfId="8" applyFont="1" applyFill="1" applyBorder="1" applyAlignment="1">
      <alignment horizontal="center" vertical="center" wrapText="1"/>
    </xf>
    <xf numFmtId="0" fontId="58" fillId="2" borderId="28" xfId="8" applyFont="1" applyFill="1" applyBorder="1" applyAlignment="1">
      <alignment horizontal="center" vertical="center" wrapText="1"/>
    </xf>
    <xf numFmtId="0" fontId="57" fillId="2" borderId="28" xfId="8" applyFont="1" applyFill="1" applyBorder="1" applyAlignment="1">
      <alignment horizontal="center" vertical="center" wrapText="1"/>
    </xf>
    <xf numFmtId="0" fontId="53" fillId="2" borderId="16" xfId="8" applyFont="1" applyFill="1" applyBorder="1" applyAlignment="1">
      <alignment horizontal="center" vertical="center" wrapText="1"/>
    </xf>
    <xf numFmtId="0" fontId="58" fillId="2" borderId="24" xfId="8" applyFont="1" applyFill="1" applyBorder="1" applyAlignment="1">
      <alignment horizontal="center" vertical="center" wrapText="1"/>
    </xf>
    <xf numFmtId="0" fontId="57" fillId="2" borderId="24" xfId="8" applyFont="1" applyFill="1" applyBorder="1" applyAlignment="1">
      <alignment horizontal="center" vertical="center" wrapText="1"/>
    </xf>
    <xf numFmtId="0" fontId="53" fillId="2" borderId="18" xfId="8" applyFont="1" applyFill="1" applyBorder="1" applyAlignment="1">
      <alignment horizontal="center" vertical="center" wrapText="1"/>
    </xf>
    <xf numFmtId="0" fontId="58" fillId="2" borderId="28" xfId="8" applyFont="1" applyFill="1" applyBorder="1" applyAlignment="1">
      <alignment horizontal="center" vertical="center" wrapText="1"/>
    </xf>
    <xf numFmtId="0" fontId="57" fillId="2" borderId="28" xfId="8" applyFont="1" applyFill="1" applyBorder="1" applyAlignment="1">
      <alignment horizontal="center" vertical="center" wrapText="1"/>
    </xf>
    <xf numFmtId="0" fontId="60" fillId="13" borderId="16" xfId="0" applyFont="1" applyFill="1" applyBorder="1" applyAlignment="1">
      <alignment wrapText="1"/>
    </xf>
    <xf numFmtId="0" fontId="61" fillId="14" borderId="24" xfId="0" applyFont="1" applyFill="1" applyBorder="1" applyAlignment="1">
      <alignment horizontal="center" wrapText="1"/>
    </xf>
    <xf numFmtId="0" fontId="62" fillId="14" borderId="24" xfId="0" applyFont="1" applyFill="1" applyBorder="1" applyAlignment="1">
      <alignment horizontal="center" wrapText="1"/>
    </xf>
    <xf numFmtId="0" fontId="40" fillId="7" borderId="28" xfId="0" applyFont="1" applyFill="1" applyBorder="1" applyAlignment="1">
      <alignment wrapText="1"/>
    </xf>
    <xf numFmtId="0" fontId="64" fillId="0" borderId="18" xfId="0" applyFont="1" applyBorder="1" applyAlignment="1">
      <alignment wrapText="1"/>
    </xf>
    <xf numFmtId="0" fontId="64" fillId="0" borderId="28" xfId="0" applyFont="1" applyBorder="1" applyAlignment="1">
      <alignment horizontal="center" wrapText="1"/>
    </xf>
    <xf numFmtId="0" fontId="60" fillId="0" borderId="28" xfId="0" applyFont="1" applyBorder="1" applyAlignment="1">
      <alignment horizontal="center" wrapText="1"/>
    </xf>
    <xf numFmtId="0" fontId="40" fillId="7" borderId="28" xfId="0" applyFont="1" applyFill="1" applyBorder="1" applyAlignment="1">
      <alignment horizontal="right" wrapText="1"/>
    </xf>
    <xf numFmtId="0" fontId="47" fillId="0" borderId="28" xfId="0" applyFont="1" applyBorder="1" applyAlignment="1">
      <alignment horizontal="center" wrapText="1"/>
    </xf>
    <xf numFmtId="0" fontId="64" fillId="13" borderId="18" xfId="0" applyFont="1" applyFill="1" applyBorder="1" applyAlignment="1">
      <alignment horizontal="center" wrapText="1"/>
    </xf>
    <xf numFmtId="0" fontId="64" fillId="13" borderId="28" xfId="0" applyFont="1" applyFill="1" applyBorder="1" applyAlignment="1">
      <alignment horizontal="center" wrapText="1"/>
    </xf>
    <xf numFmtId="0" fontId="40" fillId="15" borderId="28" xfId="0" applyFont="1" applyFill="1" applyBorder="1" applyAlignment="1">
      <alignment horizontal="right" wrapText="1"/>
    </xf>
    <xf numFmtId="0" fontId="40" fillId="0" borderId="52" xfId="0" applyFont="1" applyBorder="1" applyAlignment="1">
      <alignment wrapText="1"/>
    </xf>
    <xf numFmtId="0" fontId="60" fillId="13" borderId="18" xfId="0" applyFont="1" applyFill="1" applyBorder="1" applyAlignment="1">
      <alignment wrapText="1"/>
    </xf>
    <xf numFmtId="0" fontId="61" fillId="14" borderId="28" xfId="0" applyFont="1" applyFill="1" applyBorder="1" applyAlignment="1">
      <alignment horizontal="center" wrapText="1"/>
    </xf>
    <xf numFmtId="0" fontId="62" fillId="14" borderId="28" xfId="0" applyFont="1" applyFill="1" applyBorder="1" applyAlignment="1">
      <alignment horizontal="center" wrapText="1"/>
    </xf>
    <xf numFmtId="0" fontId="40" fillId="0" borderId="51" xfId="0" applyFont="1" applyBorder="1" applyAlignment="1">
      <alignment wrapText="1"/>
    </xf>
    <xf numFmtId="0" fontId="40" fillId="0" borderId="51" xfId="0" applyFont="1" applyBorder="1" applyAlignment="1">
      <alignment horizontal="right" wrapText="1"/>
    </xf>
    <xf numFmtId="3" fontId="26" fillId="0" borderId="40" xfId="0" applyNumberFormat="1" applyFont="1" applyBorder="1" applyAlignment="1">
      <alignment horizontal="center" vertical="center" wrapText="1"/>
    </xf>
    <xf numFmtId="0" fontId="44" fillId="3" borderId="29" xfId="0" applyFont="1" applyFill="1" applyBorder="1" applyAlignment="1">
      <alignment vertical="center"/>
    </xf>
    <xf numFmtId="0" fontId="53" fillId="0" borderId="43" xfId="9" applyFont="1" applyBorder="1" applyAlignment="1">
      <alignment vertical="center"/>
    </xf>
    <xf numFmtId="0" fontId="53" fillId="0" borderId="43" xfId="9" applyFont="1" applyBorder="1" applyAlignment="1">
      <alignment vertical="center" wrapText="1"/>
    </xf>
    <xf numFmtId="0" fontId="47" fillId="0" borderId="43" xfId="9" applyFont="1" applyBorder="1" applyAlignment="1">
      <alignment vertical="center" wrapText="1"/>
    </xf>
    <xf numFmtId="0" fontId="53" fillId="0" borderId="64" xfId="9" applyFont="1" applyBorder="1" applyAlignment="1">
      <alignment vertical="center" wrapText="1"/>
    </xf>
    <xf numFmtId="0" fontId="47" fillId="0" borderId="64" xfId="9" applyFont="1" applyBorder="1" applyAlignment="1">
      <alignment vertical="center" wrapText="1"/>
    </xf>
    <xf numFmtId="0" fontId="47" fillId="0" borderId="43" xfId="9" applyFont="1" applyBorder="1" applyAlignment="1">
      <alignment horizontal="center" vertical="center"/>
    </xf>
    <xf numFmtId="0" fontId="47" fillId="0" borderId="64" xfId="9" applyFont="1" applyBorder="1" applyAlignment="1">
      <alignment horizontal="center" vertical="center"/>
    </xf>
    <xf numFmtId="14" fontId="53" fillId="0" borderId="64" xfId="9" applyNumberFormat="1" applyFont="1" applyBorder="1" applyAlignment="1">
      <alignment vertical="center"/>
    </xf>
    <xf numFmtId="14" fontId="53" fillId="0" borderId="43" xfId="9" applyNumberFormat="1" applyFont="1" applyBorder="1" applyAlignment="1">
      <alignment vertical="center"/>
    </xf>
    <xf numFmtId="14" fontId="53" fillId="0" borderId="43" xfId="9" applyNumberFormat="1" applyFont="1" applyBorder="1" applyAlignment="1">
      <alignment vertical="center" wrapText="1"/>
    </xf>
    <xf numFmtId="0" fontId="53" fillId="0" borderId="64" xfId="9" applyFont="1" applyBorder="1" applyAlignment="1">
      <alignment horizontal="center" vertical="center" wrapText="1"/>
    </xf>
    <xf numFmtId="0" fontId="53" fillId="0" borderId="43" xfId="9" applyFont="1" applyBorder="1" applyAlignment="1">
      <alignment horizontal="center" vertical="center" wrapText="1"/>
    </xf>
    <xf numFmtId="0" fontId="53" fillId="0" borderId="43" xfId="9" applyFont="1" applyBorder="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5" fillId="0" borderId="14" xfId="0" applyFont="1" applyFill="1" applyBorder="1" applyAlignment="1">
      <alignment horizontal="center" vertical="center"/>
    </xf>
    <xf numFmtId="3" fontId="57" fillId="0" borderId="39" xfId="0" applyNumberFormat="1" applyFont="1" applyBorder="1" applyAlignment="1">
      <alignment horizontal="center" vertical="center" wrapText="1"/>
    </xf>
    <xf numFmtId="0" fontId="57" fillId="0" borderId="39" xfId="0" applyFont="1" applyBorder="1" applyAlignment="1">
      <alignment horizontal="left" vertical="center"/>
    </xf>
    <xf numFmtId="0" fontId="57" fillId="11" borderId="39" xfId="0" applyFont="1" applyFill="1" applyBorder="1" applyAlignment="1">
      <alignment horizontal="left" vertical="center"/>
    </xf>
    <xf numFmtId="3" fontId="13" fillId="11" borderId="39" xfId="0" applyNumberFormat="1" applyFont="1" applyFill="1" applyBorder="1" applyAlignment="1">
      <alignment horizontal="center" vertical="center" wrapText="1"/>
    </xf>
    <xf numFmtId="0" fontId="13" fillId="19" borderId="14" xfId="0" applyFont="1" applyFill="1" applyBorder="1" applyAlignment="1">
      <alignment horizontal="center" vertical="center" wrapText="1"/>
    </xf>
    <xf numFmtId="0" fontId="6" fillId="19" borderId="14" xfId="0" applyFont="1" applyFill="1" applyBorder="1" applyAlignment="1">
      <alignment horizontal="center" vertical="center" wrapText="1"/>
    </xf>
    <xf numFmtId="9" fontId="6" fillId="19" borderId="14" xfId="0" applyNumberFormat="1" applyFont="1" applyFill="1" applyBorder="1" applyAlignment="1">
      <alignment horizontal="center" vertical="center" wrapText="1"/>
    </xf>
    <xf numFmtId="0" fontId="40" fillId="19" borderId="28" xfId="0" applyFont="1" applyFill="1" applyBorder="1" applyAlignment="1">
      <alignment horizontal="right" wrapText="1"/>
    </xf>
    <xf numFmtId="0" fontId="40" fillId="19" borderId="51" xfId="0" applyFont="1" applyFill="1" applyBorder="1" applyAlignment="1">
      <alignment horizontal="right" wrapText="1"/>
    </xf>
    <xf numFmtId="0" fontId="14" fillId="0" borderId="9" xfId="0" applyFont="1" applyBorder="1" applyAlignment="1">
      <alignment horizontal="center" vertical="center" wrapText="1"/>
    </xf>
    <xf numFmtId="0" fontId="7" fillId="0" borderId="10" xfId="0" applyFont="1" applyBorder="1" applyAlignment="1">
      <alignment vertical="center"/>
    </xf>
    <xf numFmtId="0" fontId="7" fillId="0" borderId="11" xfId="0" applyFont="1" applyBorder="1" applyAlignment="1">
      <alignment vertical="center"/>
    </xf>
    <xf numFmtId="0" fontId="6" fillId="0" borderId="20" xfId="0" applyFont="1" applyBorder="1" applyAlignment="1">
      <alignment horizontal="center" vertical="center" wrapText="1"/>
    </xf>
    <xf numFmtId="0" fontId="7" fillId="0" borderId="22" xfId="0" applyFont="1" applyBorder="1" applyAlignment="1">
      <alignment vertical="center"/>
    </xf>
    <xf numFmtId="9" fontId="13" fillId="0" borderId="21" xfId="0" applyNumberFormat="1" applyFont="1" applyBorder="1" applyAlignment="1">
      <alignment horizontal="center" vertical="center" wrapText="1"/>
    </xf>
    <xf numFmtId="0" fontId="7" fillId="0" borderId="23" xfId="0" applyFont="1" applyBorder="1" applyAlignment="1">
      <alignment vertical="center"/>
    </xf>
    <xf numFmtId="0" fontId="14" fillId="0" borderId="1" xfId="1" applyBorder="1" applyAlignment="1">
      <alignment horizontal="center" vertical="center" wrapText="1"/>
    </xf>
    <xf numFmtId="0" fontId="7" fillId="0" borderId="2" xfId="0" applyFont="1" applyBorder="1" applyAlignment="1">
      <alignment vertical="center"/>
    </xf>
    <xf numFmtId="0" fontId="7" fillId="0" borderId="3"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6" fillId="0" borderId="9" xfId="0" applyFont="1" applyBorder="1" applyAlignment="1">
      <alignment horizontal="center" vertical="center" wrapText="1"/>
    </xf>
    <xf numFmtId="0" fontId="16" fillId="0" borderId="25" xfId="0" applyFont="1" applyBorder="1" applyAlignment="1">
      <alignment horizontal="center" vertical="center" wrapText="1"/>
    </xf>
    <xf numFmtId="0" fontId="7" fillId="0" borderId="26" xfId="0" applyFont="1" applyBorder="1" applyAlignment="1">
      <alignment vertical="center"/>
    </xf>
    <xf numFmtId="0" fontId="7" fillId="0" borderId="27" xfId="0" applyFont="1" applyBorder="1" applyAlignment="1">
      <alignment vertical="center"/>
    </xf>
    <xf numFmtId="0" fontId="14" fillId="0" borderId="25" xfId="1" applyBorder="1" applyAlignment="1">
      <alignment horizontal="center" vertical="center" wrapText="1"/>
    </xf>
    <xf numFmtId="0" fontId="14" fillId="0" borderId="47" xfId="1" applyBorder="1" applyAlignment="1">
      <alignment horizontal="center" vertical="center" wrapText="1"/>
    </xf>
    <xf numFmtId="0" fontId="15" fillId="0" borderId="48" xfId="0" applyFont="1" applyBorder="1" applyAlignment="1">
      <alignment horizontal="center" vertical="center" wrapText="1"/>
    </xf>
    <xf numFmtId="0" fontId="15" fillId="0" borderId="49" xfId="0" applyFont="1" applyBorder="1" applyAlignment="1">
      <alignment horizontal="center" vertical="center" wrapText="1"/>
    </xf>
    <xf numFmtId="0" fontId="14" fillId="0" borderId="26" xfId="1" applyBorder="1" applyAlignment="1">
      <alignment horizontal="center" vertical="center" wrapText="1"/>
    </xf>
    <xf numFmtId="0" fontId="14" fillId="0" borderId="32" xfId="1" applyBorder="1" applyAlignment="1">
      <alignment horizontal="center" vertical="center" wrapText="1"/>
    </xf>
    <xf numFmtId="0" fontId="40" fillId="0" borderId="25" xfId="0" applyFont="1" applyBorder="1" applyAlignment="1">
      <alignment vertical="center" wrapText="1"/>
    </xf>
    <xf numFmtId="0" fontId="40" fillId="0" borderId="26" xfId="0" applyFont="1" applyBorder="1" applyAlignment="1">
      <alignment vertical="center" wrapText="1"/>
    </xf>
    <xf numFmtId="0" fontId="40" fillId="0" borderId="32" xfId="0" applyFont="1" applyBorder="1" applyAlignment="1">
      <alignment vertical="center" wrapText="1"/>
    </xf>
    <xf numFmtId="0" fontId="10" fillId="0" borderId="9" xfId="0" applyFont="1" applyBorder="1" applyAlignment="1">
      <alignment horizontal="left" vertical="center" wrapText="1"/>
    </xf>
    <xf numFmtId="0" fontId="6" fillId="0" borderId="9" xfId="0" applyFont="1" applyBorder="1" applyAlignment="1">
      <alignment horizontal="left" vertical="center" wrapText="1"/>
    </xf>
    <xf numFmtId="0" fontId="5" fillId="0" borderId="9" xfId="0" applyFont="1" applyBorder="1" applyAlignment="1">
      <alignment horizontal="center" vertical="center" wrapText="1"/>
    </xf>
    <xf numFmtId="0" fontId="8" fillId="0" borderId="9" xfId="0" applyFont="1" applyBorder="1" applyAlignment="1">
      <alignment horizontal="center" vertical="center" wrapText="1"/>
    </xf>
    <xf numFmtId="0" fontId="12" fillId="0" borderId="0" xfId="0" applyFont="1" applyAlignment="1">
      <alignment horizontal="left" vertical="center" wrapText="1"/>
    </xf>
    <xf numFmtId="0" fontId="0" fillId="0" borderId="0" xfId="0" applyFont="1" applyAlignment="1">
      <alignment vertical="center"/>
    </xf>
    <xf numFmtId="0" fontId="6" fillId="0" borderId="1" xfId="0" applyFont="1" applyBorder="1" applyAlignment="1">
      <alignment horizontal="center" vertical="center" wrapText="1"/>
    </xf>
    <xf numFmtId="0" fontId="3" fillId="0" borderId="0" xfId="0" applyFont="1" applyAlignment="1">
      <alignment horizontal="center" vertical="center"/>
    </xf>
    <xf numFmtId="0" fontId="7" fillId="0" borderId="4" xfId="0" applyFont="1" applyBorder="1" applyAlignment="1">
      <alignment vertical="center"/>
    </xf>
    <xf numFmtId="0" fontId="7" fillId="0" borderId="5" xfId="0" applyFont="1" applyBorder="1" applyAlignment="1">
      <alignment vertical="center"/>
    </xf>
    <xf numFmtId="0" fontId="17" fillId="2" borderId="25" xfId="0" applyFont="1" applyFill="1" applyBorder="1" applyAlignment="1">
      <alignment horizontal="center" vertical="center" wrapText="1"/>
    </xf>
    <xf numFmtId="0" fontId="17" fillId="2" borderId="32"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7" fillId="2" borderId="36" xfId="0" applyFont="1" applyFill="1" applyBorder="1" applyAlignment="1">
      <alignment horizontal="center" vertical="center" wrapText="1"/>
    </xf>
    <xf numFmtId="0" fontId="17" fillId="2" borderId="43" xfId="0" applyFont="1" applyFill="1" applyBorder="1" applyAlignment="1">
      <alignment horizontal="center" vertical="center" wrapText="1"/>
    </xf>
    <xf numFmtId="0" fontId="6" fillId="0" borderId="15" xfId="0" applyFont="1" applyBorder="1" applyAlignment="1">
      <alignment horizontal="center" vertical="center"/>
    </xf>
    <xf numFmtId="0" fontId="7" fillId="0" borderId="12" xfId="0" applyFont="1" applyBorder="1" applyAlignment="1">
      <alignment vertical="center"/>
    </xf>
    <xf numFmtId="0" fontId="6" fillId="0" borderId="15" xfId="0" applyFont="1" applyBorder="1" applyAlignment="1">
      <alignment horizontal="center" vertical="center" wrapText="1"/>
    </xf>
    <xf numFmtId="0" fontId="14" fillId="12" borderId="63" xfId="1" applyFill="1" applyBorder="1" applyAlignment="1">
      <alignment horizontal="center" vertical="center" wrapText="1"/>
    </xf>
    <xf numFmtId="0" fontId="14" fillId="12" borderId="60" xfId="1" applyFill="1" applyBorder="1" applyAlignment="1">
      <alignment horizontal="center" vertical="center" wrapText="1"/>
    </xf>
    <xf numFmtId="0" fontId="6" fillId="0" borderId="15" xfId="0" applyFont="1" applyBorder="1" applyAlignment="1">
      <alignment horizontal="left" vertical="center"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40" fillId="0" borderId="25" xfId="0" applyFont="1" applyBorder="1" applyAlignment="1">
      <alignment horizontal="center" vertical="center" wrapText="1"/>
    </xf>
    <xf numFmtId="0" fontId="40" fillId="0" borderId="26" xfId="0" applyFont="1" applyBorder="1" applyAlignment="1">
      <alignment horizontal="center" vertical="center" wrapText="1"/>
    </xf>
    <xf numFmtId="0" fontId="40" fillId="0" borderId="32" xfId="0" applyFont="1" applyBorder="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9" fontId="6" fillId="0" borderId="15" xfId="0" applyNumberFormat="1" applyFont="1" applyBorder="1" applyAlignment="1">
      <alignment horizontal="center" vertical="center"/>
    </xf>
    <xf numFmtId="0" fontId="5" fillId="0" borderId="30" xfId="0" applyFont="1" applyBorder="1" applyAlignment="1">
      <alignment horizontal="center" vertical="center" wrapText="1"/>
    </xf>
    <xf numFmtId="0" fontId="42" fillId="7" borderId="54" xfId="0" applyFont="1" applyFill="1" applyBorder="1" applyAlignment="1">
      <alignment horizontal="center" vertical="center" wrapText="1"/>
    </xf>
    <xf numFmtId="0" fontId="42" fillId="7" borderId="55" xfId="0" applyFont="1" applyFill="1" applyBorder="1" applyAlignment="1">
      <alignment horizontal="center" vertical="center" wrapText="1"/>
    </xf>
    <xf numFmtId="0" fontId="42" fillId="7" borderId="56" xfId="0" applyFont="1" applyFill="1" applyBorder="1" applyAlignment="1">
      <alignment horizontal="center" vertical="center" wrapText="1"/>
    </xf>
    <xf numFmtId="0" fontId="40" fillId="0" borderId="20" xfId="0" applyFont="1" applyBorder="1" applyAlignment="1">
      <alignment vertical="center" wrapText="1"/>
    </xf>
    <xf numFmtId="0" fontId="40" fillId="0" borderId="33" xfId="0" applyFont="1" applyBorder="1" applyAlignment="1">
      <alignment vertical="center" wrapText="1"/>
    </xf>
    <xf numFmtId="0" fontId="40" fillId="0" borderId="22" xfId="0" applyFont="1" applyBorder="1" applyAlignment="1">
      <alignment vertical="center" wrapText="1"/>
    </xf>
    <xf numFmtId="0" fontId="14" fillId="0" borderId="21" xfId="1" applyBorder="1" applyAlignment="1">
      <alignment horizontal="center" vertical="center" wrapText="1"/>
    </xf>
    <xf numFmtId="0" fontId="14" fillId="0" borderId="46" xfId="1" applyBorder="1" applyAlignment="1">
      <alignment horizontal="center" vertical="center" wrapText="1"/>
    </xf>
    <xf numFmtId="0" fontId="14" fillId="0" borderId="36" xfId="1" applyBorder="1" applyAlignment="1">
      <alignment horizontal="center" vertical="center" wrapText="1"/>
    </xf>
    <xf numFmtId="0" fontId="14" fillId="0" borderId="50" xfId="1" applyBorder="1" applyAlignment="1">
      <alignment horizontal="center" vertical="center" wrapText="1"/>
    </xf>
    <xf numFmtId="0" fontId="14" fillId="0" borderId="31" xfId="1" applyBorder="1" applyAlignment="1">
      <alignment horizontal="center" vertical="center" wrapText="1"/>
    </xf>
    <xf numFmtId="0" fontId="14" fillId="0" borderId="34" xfId="1" applyBorder="1" applyAlignment="1">
      <alignment horizontal="center" vertical="center" wrapText="1"/>
    </xf>
    <xf numFmtId="0" fontId="14" fillId="0" borderId="23" xfId="1" applyBorder="1" applyAlignment="1">
      <alignment horizontal="center" vertical="center" wrapText="1"/>
    </xf>
    <xf numFmtId="0" fontId="14" fillId="0" borderId="57" xfId="1" applyBorder="1" applyAlignment="1">
      <alignment horizontal="center" vertical="center" wrapText="1"/>
    </xf>
    <xf numFmtId="0" fontId="14" fillId="0" borderId="35" xfId="1" applyBorder="1" applyAlignment="1">
      <alignment horizontal="center" vertical="center" wrapText="1"/>
    </xf>
    <xf numFmtId="0" fontId="44" fillId="8" borderId="25" xfId="0" applyFont="1" applyFill="1" applyBorder="1" applyAlignment="1">
      <alignment horizontal="center" vertical="center" wrapText="1"/>
    </xf>
    <xf numFmtId="0" fontId="44" fillId="8" borderId="26" xfId="0" applyFont="1" applyFill="1" applyBorder="1" applyAlignment="1">
      <alignment horizontal="center" vertical="center" wrapText="1"/>
    </xf>
    <xf numFmtId="0" fontId="44" fillId="8" borderId="32" xfId="0" applyFont="1" applyFill="1" applyBorder="1" applyAlignment="1">
      <alignment horizontal="center" vertical="center" wrapText="1"/>
    </xf>
    <xf numFmtId="0" fontId="40" fillId="0" borderId="20"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33" xfId="0" applyFont="1" applyBorder="1" applyAlignment="1">
      <alignment horizontal="center" vertical="center" wrapText="1"/>
    </xf>
    <xf numFmtId="0" fontId="45" fillId="7" borderId="54" xfId="0" applyFont="1" applyFill="1" applyBorder="1" applyAlignment="1">
      <alignment horizontal="center" vertical="center" wrapText="1"/>
    </xf>
    <xf numFmtId="0" fontId="45" fillId="7" borderId="55" xfId="0" applyFont="1" applyFill="1" applyBorder="1" applyAlignment="1">
      <alignment horizontal="center" vertical="center" wrapText="1"/>
    </xf>
    <xf numFmtId="0" fontId="45" fillId="7" borderId="56"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43" fillId="3" borderId="2"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51" fillId="0" borderId="43" xfId="0" applyFont="1" applyFill="1" applyBorder="1" applyAlignment="1">
      <alignment horizontal="center" vertical="center" wrapText="1"/>
    </xf>
    <xf numFmtId="0" fontId="23" fillId="0" borderId="43" xfId="0" applyFont="1" applyFill="1" applyBorder="1" applyAlignment="1">
      <alignment horizontal="center" vertical="center" wrapText="1"/>
    </xf>
    <xf numFmtId="3" fontId="26" fillId="10" borderId="43" xfId="0" applyNumberFormat="1" applyFont="1" applyFill="1" applyBorder="1" applyAlignment="1">
      <alignment horizontal="center" vertical="center"/>
    </xf>
    <xf numFmtId="3" fontId="5" fillId="0" borderId="43" xfId="0" applyNumberFormat="1" applyFont="1" applyFill="1" applyBorder="1" applyAlignment="1">
      <alignment horizontal="left"/>
    </xf>
    <xf numFmtId="0" fontId="51" fillId="0" borderId="43" xfId="0" applyFont="1" applyFill="1" applyBorder="1" applyAlignment="1">
      <alignment horizontal="center"/>
    </xf>
    <xf numFmtId="0" fontId="65" fillId="17" borderId="65" xfId="9" applyFont="1" applyFill="1" applyBorder="1" applyAlignment="1">
      <alignment horizontal="center" vertical="center"/>
    </xf>
    <xf numFmtId="0" fontId="65" fillId="17" borderId="66" xfId="9" applyFont="1" applyFill="1" applyBorder="1" applyAlignment="1">
      <alignment horizontal="center" vertical="center"/>
    </xf>
    <xf numFmtId="0" fontId="65" fillId="17" borderId="67" xfId="9" applyFont="1" applyFill="1" applyBorder="1" applyAlignment="1">
      <alignment horizontal="center" vertical="center"/>
    </xf>
    <xf numFmtId="0" fontId="6" fillId="0" borderId="0" xfId="0" applyFont="1" applyAlignment="1">
      <alignment horizontal="left" vertical="center" wrapText="1"/>
    </xf>
    <xf numFmtId="0" fontId="54" fillId="2" borderId="25" xfId="8" applyFont="1" applyFill="1" applyBorder="1" applyAlignment="1">
      <alignment horizontal="center" vertical="center" wrapText="1"/>
    </xf>
    <xf numFmtId="0" fontId="56" fillId="0" borderId="32" xfId="8" applyFont="1" applyBorder="1" applyAlignment="1">
      <alignment vertical="center"/>
    </xf>
    <xf numFmtId="0" fontId="55" fillId="2" borderId="25" xfId="8" applyFont="1" applyFill="1" applyBorder="1" applyAlignment="1">
      <alignment horizontal="center" vertical="center" wrapText="1"/>
    </xf>
    <xf numFmtId="0" fontId="5" fillId="0" borderId="9" xfId="0" applyFont="1" applyFill="1" applyBorder="1" applyAlignment="1">
      <alignment horizontal="center" vertical="center"/>
    </xf>
    <xf numFmtId="0" fontId="7" fillId="0" borderId="10" xfId="0" applyFont="1" applyFill="1" applyBorder="1" applyAlignment="1">
      <alignment vertical="center"/>
    </xf>
    <xf numFmtId="0" fontId="7" fillId="0" borderId="11" xfId="0" applyFont="1" applyFill="1" applyBorder="1" applyAlignment="1">
      <alignment vertical="center"/>
    </xf>
    <xf numFmtId="0" fontId="5" fillId="0" borderId="9" xfId="0" applyFont="1" applyFill="1" applyBorder="1" applyAlignment="1">
      <alignment horizontal="center" vertical="center" wrapText="1"/>
    </xf>
    <xf numFmtId="0" fontId="5" fillId="0" borderId="50" xfId="0" applyFont="1" applyBorder="1" applyAlignment="1">
      <alignment horizontal="center" vertical="center"/>
    </xf>
    <xf numFmtId="0" fontId="5" fillId="0" borderId="31" xfId="0" applyFont="1" applyBorder="1" applyAlignment="1">
      <alignment horizontal="center" vertical="center"/>
    </xf>
    <xf numFmtId="14" fontId="6" fillId="0" borderId="15" xfId="0" applyNumberFormat="1" applyFont="1" applyBorder="1" applyAlignment="1">
      <alignment horizontal="center" vertical="center" wrapText="1"/>
    </xf>
    <xf numFmtId="0" fontId="40" fillId="0" borderId="0" xfId="0" applyFont="1" applyAlignment="1">
      <alignment horizontal="left" vertical="center" wrapText="1"/>
    </xf>
    <xf numFmtId="0" fontId="63" fillId="16" borderId="20" xfId="0" applyFont="1" applyFill="1" applyBorder="1" applyAlignment="1">
      <alignment horizontal="center" vertical="center" wrapText="1"/>
    </xf>
    <xf numFmtId="0" fontId="63" fillId="16" borderId="33" xfId="0" applyFont="1" applyFill="1" applyBorder="1" applyAlignment="1">
      <alignment horizontal="center" vertical="center" wrapText="1"/>
    </xf>
    <xf numFmtId="0" fontId="63" fillId="16" borderId="22" xfId="0" applyFont="1" applyFill="1" applyBorder="1" applyAlignment="1">
      <alignment horizontal="center" vertical="center" wrapText="1"/>
    </xf>
    <xf numFmtId="0" fontId="40" fillId="0" borderId="25" xfId="0" applyFont="1" applyBorder="1" applyAlignment="1">
      <alignment wrapText="1"/>
    </xf>
    <xf numFmtId="0" fontId="40" fillId="0" borderId="26" xfId="0" applyFont="1" applyBorder="1" applyAlignment="1">
      <alignment wrapText="1"/>
    </xf>
    <xf numFmtId="0" fontId="40" fillId="0" borderId="32" xfId="0" applyFont="1" applyBorder="1" applyAlignment="1">
      <alignment wrapText="1"/>
    </xf>
    <xf numFmtId="0" fontId="63" fillId="13" borderId="20" xfId="0" applyFont="1" applyFill="1" applyBorder="1" applyAlignment="1">
      <alignment horizontal="center" vertical="center" wrapText="1"/>
    </xf>
    <xf numFmtId="0" fontId="63" fillId="13" borderId="33" xfId="0" applyFont="1" applyFill="1" applyBorder="1" applyAlignment="1">
      <alignment horizontal="center" vertical="center" wrapText="1"/>
    </xf>
    <xf numFmtId="0" fontId="63" fillId="13" borderId="22" xfId="0" applyFont="1" applyFill="1" applyBorder="1" applyAlignment="1">
      <alignment horizontal="center" vertical="center" wrapText="1"/>
    </xf>
    <xf numFmtId="0" fontId="59" fillId="5" borderId="37" xfId="0" applyFont="1" applyFill="1" applyBorder="1" applyAlignment="1">
      <alignment horizontal="center" vertical="center" wrapText="1"/>
    </xf>
    <xf numFmtId="0" fontId="37" fillId="5" borderId="38" xfId="0" applyFont="1" applyFill="1" applyBorder="1" applyAlignment="1">
      <alignment horizontal="center" vertical="center" wrapText="1"/>
    </xf>
    <xf numFmtId="3" fontId="26" fillId="18" borderId="37" xfId="0" applyNumberFormat="1" applyFont="1" applyFill="1" applyBorder="1" applyAlignment="1">
      <alignment horizontal="center" vertical="center" wrapText="1"/>
    </xf>
    <xf numFmtId="3" fontId="26" fillId="18" borderId="40" xfId="0" applyNumberFormat="1" applyFont="1" applyFill="1" applyBorder="1" applyAlignment="1">
      <alignment horizontal="center" vertical="center" wrapText="1"/>
    </xf>
  </cellXfs>
  <cellStyles count="10">
    <cellStyle name="Hipervínculo" xfId="1" builtinId="8"/>
    <cellStyle name="Millares" xfId="6" builtinId="3"/>
    <cellStyle name="Millares [0]" xfId="7" builtinId="6"/>
    <cellStyle name="Normal" xfId="0" builtinId="0"/>
    <cellStyle name="Normal 2" xfId="2"/>
    <cellStyle name="Normal 3" xfId="3"/>
    <cellStyle name="Normal 4" xfId="4"/>
    <cellStyle name="Normal 5" xfId="5"/>
    <cellStyle name="Normal 6" xfId="8"/>
    <cellStyle name="Normal 7"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PY" sz="1200"/>
              <a:t>Ejecución de Presupuesto</a:t>
            </a:r>
            <a:r>
              <a:rPr lang="es-PY" sz="1200" baseline="0"/>
              <a:t> Dinapi 23-25</a:t>
            </a:r>
          </a:p>
          <a:p>
            <a:pPr>
              <a:defRPr/>
            </a:pPr>
            <a:r>
              <a:rPr lang="es-PY" sz="1200" baseline="0"/>
              <a:t>Tipo 1 Programa Central Act. 1 Gestión Adm.Financiera</a:t>
            </a:r>
          </a:p>
          <a:p>
            <a:pPr>
              <a:defRPr/>
            </a:pPr>
            <a:r>
              <a:rPr lang="es-PY" sz="1200" baseline="0"/>
              <a:t>al 27/12/2021</a:t>
            </a:r>
            <a:endParaRPr lang="es-PY" sz="1200"/>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2"/>
          <c:order val="0"/>
          <c:tx>
            <c:strRef>
              <c:f>[1]ejecución!$E$4</c:f>
              <c:strCache>
                <c:ptCount val="1"/>
                <c:pt idx="0">
                  <c:v>PRESUPUESTO VIGENTE</c:v>
                </c:pt>
              </c:strCache>
            </c:strRef>
          </c:tx>
          <c:invertIfNegative val="0"/>
          <c:cat>
            <c:strRef>
              <c:f>([1]ejecución!$B$5,[1]ejecución!$B$20,[1]ejecución!$B$51,[1]ejecución!$B$80,[1]ejecución!$B$88,[1]ejecución!$B$92,[1]ejecución!$B$94)</c:f>
              <c:strCache>
                <c:ptCount val="7"/>
                <c:pt idx="0">
                  <c:v>SERV. PERSONALES</c:v>
                </c:pt>
                <c:pt idx="1">
                  <c:v>SERVICIOS NO PERSONALES</c:v>
                </c:pt>
                <c:pt idx="2">
                  <c:v>BIENES DE CONSUMO DE OF. E INSUMOS</c:v>
                </c:pt>
                <c:pt idx="3">
                  <c:v>INVERSION FISICA</c:v>
                </c:pt>
                <c:pt idx="4">
                  <c:v>TRANSFERENCIAS</c:v>
                </c:pt>
                <c:pt idx="5">
                  <c:v>OTROS GASTOS</c:v>
                </c:pt>
                <c:pt idx="6">
                  <c:v>TOTALES</c:v>
                </c:pt>
              </c:strCache>
            </c:strRef>
          </c:cat>
          <c:val>
            <c:numRef>
              <c:f>([1]ejecución!$E$5,[1]ejecución!$E$20,[1]ejecución!$E$51,[1]ejecución!$E$80,[1]ejecución!$E$88,[1]ejecución!$E$92,[1]ejecución!$E$94)</c:f>
              <c:numCache>
                <c:formatCode>General</c:formatCode>
                <c:ptCount val="7"/>
                <c:pt idx="0">
                  <c:v>19508558109</c:v>
                </c:pt>
                <c:pt idx="1">
                  <c:v>3672597640</c:v>
                </c:pt>
                <c:pt idx="2">
                  <c:v>693249092</c:v>
                </c:pt>
                <c:pt idx="3">
                  <c:v>1005000000</c:v>
                </c:pt>
                <c:pt idx="4">
                  <c:v>220500000</c:v>
                </c:pt>
                <c:pt idx="5">
                  <c:v>189000000</c:v>
                </c:pt>
                <c:pt idx="6">
                  <c:v>25288904841</c:v>
                </c:pt>
              </c:numCache>
            </c:numRef>
          </c:val>
          <c:extLst xmlns:c16r2="http://schemas.microsoft.com/office/drawing/2015/06/chart">
            <c:ext xmlns:c16="http://schemas.microsoft.com/office/drawing/2014/chart" uri="{C3380CC4-5D6E-409C-BE32-E72D297353CC}">
              <c16:uniqueId val="{00000000-6CF1-4777-AA91-94E2C30CE328}"/>
            </c:ext>
          </c:extLst>
        </c:ser>
        <c:ser>
          <c:idx val="3"/>
          <c:order val="1"/>
          <c:tx>
            <c:strRef>
              <c:f>[1]ejecución!$F$4</c:f>
              <c:strCache>
                <c:ptCount val="1"/>
                <c:pt idx="0">
                  <c:v>OBLIGADO</c:v>
                </c:pt>
              </c:strCache>
            </c:strRef>
          </c:tx>
          <c:invertIfNegative val="0"/>
          <c:cat>
            <c:strRef>
              <c:f>([1]ejecución!$B$5,[1]ejecución!$B$20,[1]ejecución!$B$51,[1]ejecución!$B$80,[1]ejecución!$B$88,[1]ejecución!$B$92,[1]ejecución!$B$94)</c:f>
              <c:strCache>
                <c:ptCount val="7"/>
                <c:pt idx="0">
                  <c:v>SERV. PERSONALES</c:v>
                </c:pt>
                <c:pt idx="1">
                  <c:v>SERVICIOS NO PERSONALES</c:v>
                </c:pt>
                <c:pt idx="2">
                  <c:v>BIENES DE CONSUMO DE OF. E INSUMOS</c:v>
                </c:pt>
                <c:pt idx="3">
                  <c:v>INVERSION FISICA</c:v>
                </c:pt>
                <c:pt idx="4">
                  <c:v>TRANSFERENCIAS</c:v>
                </c:pt>
                <c:pt idx="5">
                  <c:v>OTROS GASTOS</c:v>
                </c:pt>
                <c:pt idx="6">
                  <c:v>TOTALES</c:v>
                </c:pt>
              </c:strCache>
            </c:strRef>
          </c:cat>
          <c:val>
            <c:numRef>
              <c:f>([1]ejecución!$F$5,[1]ejecución!$F$20,[1]ejecución!$F$51,[1]ejecución!$F$80,[1]ejecución!$F$88,[1]ejecución!$F$92,[1]ejecución!$F$94)</c:f>
              <c:numCache>
                <c:formatCode>General</c:formatCode>
                <c:ptCount val="7"/>
                <c:pt idx="0">
                  <c:v>13485864325</c:v>
                </c:pt>
                <c:pt idx="1">
                  <c:v>2338955693</c:v>
                </c:pt>
                <c:pt idx="2">
                  <c:v>438321516</c:v>
                </c:pt>
                <c:pt idx="3">
                  <c:v>788415761</c:v>
                </c:pt>
                <c:pt idx="4">
                  <c:v>187118400</c:v>
                </c:pt>
                <c:pt idx="5">
                  <c:v>150904048</c:v>
                </c:pt>
                <c:pt idx="6">
                  <c:v>17389579743</c:v>
                </c:pt>
              </c:numCache>
            </c:numRef>
          </c:val>
          <c:extLst xmlns:c16r2="http://schemas.microsoft.com/office/drawing/2015/06/chart">
            <c:ext xmlns:c16="http://schemas.microsoft.com/office/drawing/2014/chart" uri="{C3380CC4-5D6E-409C-BE32-E72D297353CC}">
              <c16:uniqueId val="{00000001-6CF1-4777-AA91-94E2C30CE328}"/>
            </c:ext>
          </c:extLst>
        </c:ser>
        <c:ser>
          <c:idx val="0"/>
          <c:order val="2"/>
          <c:tx>
            <c:strRef>
              <c:f>[1]ejecución!$H$4</c:f>
              <c:strCache>
                <c:ptCount val="1"/>
                <c:pt idx="0">
                  <c:v>% EJE</c:v>
                </c:pt>
              </c:strCache>
            </c:strRef>
          </c:tx>
          <c:invertIfNegative val="0"/>
          <c:dLbls>
            <c:dLbl>
              <c:idx val="0"/>
              <c:layout>
                <c:manualLayout>
                  <c:x val="-3.4188034188033876E-3"/>
                  <c:y val="-0.18926627777878691"/>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2-6CF1-4777-AA91-94E2C30CE328}"/>
                </c:ext>
              </c:extLst>
            </c:dLbl>
            <c:dLbl>
              <c:idx val="1"/>
              <c:layout>
                <c:manualLayout>
                  <c:x val="3.0165908936246725E-3"/>
                  <c:y val="-3.67816180726142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3-6CF1-4777-AA91-94E2C30CE328}"/>
                </c:ext>
              </c:extLst>
            </c:dLbl>
            <c:dLbl>
              <c:idx val="2"/>
              <c:layout>
                <c:manualLayout>
                  <c:x val="-3.0165908936246725E-3"/>
                  <c:y val="-9.1954045181535625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4-6CF1-4777-AA91-94E2C30CE328}"/>
                </c:ext>
              </c:extLst>
            </c:dLbl>
            <c:dLbl>
              <c:idx val="3"/>
              <c:layout>
                <c:manualLayout>
                  <c:x val="-3.0165908936246725E-3"/>
                  <c:y val="-1.839080903630712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5-6CF1-4777-AA91-94E2C30CE328}"/>
                </c:ext>
              </c:extLst>
            </c:dLbl>
            <c:dLbl>
              <c:idx val="4"/>
              <c:layout>
                <c:manualLayout>
                  <c:x val="-6.033181787249345E-3"/>
                  <c:y val="-9.1954045181535625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6-6CF1-4777-AA91-94E2C30CE328}"/>
                </c:ext>
              </c:extLst>
            </c:dLbl>
            <c:dLbl>
              <c:idx val="5"/>
              <c:layout>
                <c:manualLayout>
                  <c:x val="3.0165908936245619E-3"/>
                  <c:y val="-1.839080903630712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7-6CF1-4777-AA91-94E2C30CE328}"/>
                </c:ext>
              </c:extLst>
            </c:dLbl>
            <c:dLbl>
              <c:idx val="6"/>
              <c:layout>
                <c:manualLayout>
                  <c:x val="-3.4189380173630887E-3"/>
                  <c:y val="-0.25784570077289598"/>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8-6CF1-4777-AA91-94E2C30CE328}"/>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([1]ejecución!$B$5,[1]ejecución!$B$20,[1]ejecución!$B$51,[1]ejecución!$B$80,[1]ejecución!$B$88,[1]ejecución!$B$92,[1]ejecución!$B$94)</c:f>
              <c:strCache>
                <c:ptCount val="7"/>
                <c:pt idx="0">
                  <c:v>SERV. PERSONALES</c:v>
                </c:pt>
                <c:pt idx="1">
                  <c:v>SERVICIOS NO PERSONALES</c:v>
                </c:pt>
                <c:pt idx="2">
                  <c:v>BIENES DE CONSUMO DE OF. E INSUMOS</c:v>
                </c:pt>
                <c:pt idx="3">
                  <c:v>INVERSION FISICA</c:v>
                </c:pt>
                <c:pt idx="4">
                  <c:v>TRANSFERENCIAS</c:v>
                </c:pt>
                <c:pt idx="5">
                  <c:v>OTROS GASTOS</c:v>
                </c:pt>
                <c:pt idx="6">
                  <c:v>TOTALES</c:v>
                </c:pt>
              </c:strCache>
            </c:strRef>
          </c:cat>
          <c:val>
            <c:numRef>
              <c:f>([1]ejecución!$H$5,[1]ejecución!$H$20,[1]ejecución!$H$51,[1]ejecución!$H$80,[1]ejecución!$H$88,[1]ejecución!$H$92,[1]ejecución!$H$94)</c:f>
              <c:numCache>
                <c:formatCode>General</c:formatCode>
                <c:ptCount val="7"/>
                <c:pt idx="0">
                  <c:v>0.69127939900276303</c:v>
                </c:pt>
                <c:pt idx="1">
                  <c:v>0.63686685073402161</c:v>
                </c:pt>
                <c:pt idx="2">
                  <c:v>0.6322713164116196</c:v>
                </c:pt>
                <c:pt idx="3">
                  <c:v>0.78449329452736327</c:v>
                </c:pt>
                <c:pt idx="4">
                  <c:v>0.84860952380952381</c:v>
                </c:pt>
                <c:pt idx="5">
                  <c:v>0.79843411640211637</c:v>
                </c:pt>
                <c:pt idx="6">
                  <c:v>0.68763672655396657</c:v>
                </c:pt>
              </c:numCache>
            </c:numRef>
          </c:val>
          <c:extLst xmlns:c16r2="http://schemas.microsoft.com/office/drawing/2015/06/chart">
            <c:ext xmlns:c16="http://schemas.microsoft.com/office/drawing/2014/chart" uri="{C3380CC4-5D6E-409C-BE32-E72D297353CC}">
              <c16:uniqueId val="{00000009-6CF1-4777-AA91-94E2C30CE328}"/>
            </c:ext>
          </c:extLst>
        </c:ser>
        <c:dLbls>
          <c:showLegendKey val="0"/>
          <c:showVal val="0"/>
          <c:showCatName val="0"/>
          <c:showSerName val="0"/>
          <c:showPercent val="0"/>
          <c:showBubbleSize val="0"/>
        </c:dLbls>
        <c:gapWidth val="150"/>
        <c:shape val="box"/>
        <c:axId val="114154880"/>
        <c:axId val="111223936"/>
        <c:axId val="0"/>
      </c:bar3DChart>
      <c:catAx>
        <c:axId val="114154880"/>
        <c:scaling>
          <c:orientation val="minMax"/>
        </c:scaling>
        <c:delete val="0"/>
        <c:axPos val="b"/>
        <c:numFmt formatCode="General" sourceLinked="0"/>
        <c:majorTickMark val="none"/>
        <c:minorTickMark val="none"/>
        <c:tickLblPos val="nextTo"/>
        <c:crossAx val="111223936"/>
        <c:crosses val="autoZero"/>
        <c:auto val="1"/>
        <c:lblAlgn val="ctr"/>
        <c:lblOffset val="100"/>
        <c:noMultiLvlLbl val="0"/>
      </c:catAx>
      <c:valAx>
        <c:axId val="111223936"/>
        <c:scaling>
          <c:orientation val="minMax"/>
        </c:scaling>
        <c:delete val="0"/>
        <c:axPos val="l"/>
        <c:majorGridlines/>
        <c:title>
          <c:tx>
            <c:rich>
              <a:bodyPr/>
              <a:lstStyle/>
              <a:p>
                <a:pPr>
                  <a:defRPr/>
                </a:pPr>
                <a:r>
                  <a:rPr lang="es-PY"/>
                  <a:t>Importe</a:t>
                </a:r>
                <a:r>
                  <a:rPr lang="es-PY" baseline="0"/>
                  <a:t> enGs.</a:t>
                </a:r>
                <a:endParaRPr lang="es-PY"/>
              </a:p>
            </c:rich>
          </c:tx>
          <c:overlay val="0"/>
        </c:title>
        <c:numFmt formatCode="General" sourceLinked="1"/>
        <c:majorTickMark val="none"/>
        <c:minorTickMark val="none"/>
        <c:tickLblPos val="nextTo"/>
        <c:crossAx val="114154880"/>
        <c:crosses val="autoZero"/>
        <c:crossBetween val="between"/>
      </c:valAx>
      <c:dTable>
        <c:showHorzBorder val="1"/>
        <c:showVertBorder val="1"/>
        <c:showOutline val="1"/>
        <c:showKeys val="1"/>
        <c:txPr>
          <a:bodyPr/>
          <a:lstStyle/>
          <a:p>
            <a:pPr rtl="0">
              <a:defRPr sz="700" baseline="0"/>
            </a:pPr>
            <a:endParaRPr lang="es-MX"/>
          </a:p>
        </c:txPr>
      </c:dTable>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PY" sz="1200"/>
              <a:t>Ejecución de Presupuesto</a:t>
            </a:r>
            <a:r>
              <a:rPr lang="es-PY" sz="1200" baseline="0"/>
              <a:t> Dinapi 23-25</a:t>
            </a:r>
          </a:p>
          <a:p>
            <a:pPr>
              <a:defRPr/>
            </a:pPr>
            <a:r>
              <a:rPr lang="es-PY" sz="1200" baseline="0"/>
              <a:t>Tipo 1 Programa Central Act. 2 Mecanismos de Protección Intelectual</a:t>
            </a:r>
          </a:p>
          <a:p>
            <a:pPr>
              <a:defRPr/>
            </a:pPr>
            <a:r>
              <a:rPr lang="es-PY" sz="1200" baseline="0"/>
              <a:t>al 27/12/2021</a:t>
            </a:r>
            <a:endParaRPr lang="es-PY" sz="1200"/>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2"/>
          <c:order val="0"/>
          <c:tx>
            <c:strRef>
              <c:f>[1]ejecución!$E$4</c:f>
              <c:strCache>
                <c:ptCount val="1"/>
                <c:pt idx="0">
                  <c:v>PRESUPUESTO VIGENTE</c:v>
                </c:pt>
              </c:strCache>
            </c:strRef>
          </c:tx>
          <c:invertIfNegative val="0"/>
          <c:cat>
            <c:strRef>
              <c:f>([1]ejecución!$B$97,[1]ejecución!$B$104,[1]ejecución!$B$108,[1]ejecución!$B$113)</c:f>
              <c:strCache>
                <c:ptCount val="4"/>
                <c:pt idx="0">
                  <c:v>SERVICIOS NO PERSONALES</c:v>
                </c:pt>
                <c:pt idx="1">
                  <c:v>BIENES DE CONSUMO DE OF. E INSUMOS</c:v>
                </c:pt>
                <c:pt idx="2">
                  <c:v>INVERSION FISICA</c:v>
                </c:pt>
                <c:pt idx="3">
                  <c:v>TOTALES</c:v>
                </c:pt>
              </c:strCache>
            </c:strRef>
          </c:cat>
          <c:val>
            <c:numRef>
              <c:f>([1]ejecución!$E$97,[1]ejecución!$E$104,[1]ejecución!$E$108,[1]ejecución!$E$113)</c:f>
              <c:numCache>
                <c:formatCode>General</c:formatCode>
                <c:ptCount val="4"/>
                <c:pt idx="0">
                  <c:v>836332800</c:v>
                </c:pt>
                <c:pt idx="1">
                  <c:v>177500000</c:v>
                </c:pt>
                <c:pt idx="2">
                  <c:v>1099488800</c:v>
                </c:pt>
                <c:pt idx="3">
                  <c:v>2113321600</c:v>
                </c:pt>
              </c:numCache>
            </c:numRef>
          </c:val>
          <c:extLst xmlns:c16r2="http://schemas.microsoft.com/office/drawing/2015/06/chart">
            <c:ext xmlns:c16="http://schemas.microsoft.com/office/drawing/2014/chart" uri="{C3380CC4-5D6E-409C-BE32-E72D297353CC}">
              <c16:uniqueId val="{00000000-89C0-4567-84CC-55441510DD07}"/>
            </c:ext>
          </c:extLst>
        </c:ser>
        <c:ser>
          <c:idx val="3"/>
          <c:order val="1"/>
          <c:tx>
            <c:strRef>
              <c:f>[1]ejecución!$F$4</c:f>
              <c:strCache>
                <c:ptCount val="1"/>
                <c:pt idx="0">
                  <c:v>OBLIGADO</c:v>
                </c:pt>
              </c:strCache>
            </c:strRef>
          </c:tx>
          <c:invertIfNegative val="0"/>
          <c:cat>
            <c:strRef>
              <c:f>([1]ejecución!$B$97,[1]ejecución!$B$104,[1]ejecución!$B$108,[1]ejecución!$B$113)</c:f>
              <c:strCache>
                <c:ptCount val="4"/>
                <c:pt idx="0">
                  <c:v>SERVICIOS NO PERSONALES</c:v>
                </c:pt>
                <c:pt idx="1">
                  <c:v>BIENES DE CONSUMO DE OF. E INSUMOS</c:v>
                </c:pt>
                <c:pt idx="2">
                  <c:v>INVERSION FISICA</c:v>
                </c:pt>
                <c:pt idx="3">
                  <c:v>TOTALES</c:v>
                </c:pt>
              </c:strCache>
            </c:strRef>
          </c:cat>
          <c:val>
            <c:numRef>
              <c:f>([1]ejecución!$F$97,[1]ejecución!$F$104,[1]ejecución!$F$108,[1]ejecución!$F$113)</c:f>
              <c:numCache>
                <c:formatCode>General</c:formatCode>
                <c:ptCount val="4"/>
                <c:pt idx="0">
                  <c:v>530512138</c:v>
                </c:pt>
                <c:pt idx="1">
                  <c:v>158407820</c:v>
                </c:pt>
                <c:pt idx="2">
                  <c:v>640005700</c:v>
                </c:pt>
                <c:pt idx="3">
                  <c:v>1328925658</c:v>
                </c:pt>
              </c:numCache>
            </c:numRef>
          </c:val>
          <c:extLst xmlns:c16r2="http://schemas.microsoft.com/office/drawing/2015/06/chart">
            <c:ext xmlns:c16="http://schemas.microsoft.com/office/drawing/2014/chart" uri="{C3380CC4-5D6E-409C-BE32-E72D297353CC}">
              <c16:uniqueId val="{00000001-89C0-4567-84CC-55441510DD07}"/>
            </c:ext>
          </c:extLst>
        </c:ser>
        <c:ser>
          <c:idx val="0"/>
          <c:order val="2"/>
          <c:tx>
            <c:strRef>
              <c:f>[1]ejecución!$H$4</c:f>
              <c:strCache>
                <c:ptCount val="1"/>
                <c:pt idx="0">
                  <c:v>% EJE</c:v>
                </c:pt>
              </c:strCache>
            </c:strRef>
          </c:tx>
          <c:invertIfNegative val="0"/>
          <c:dLbls>
            <c:dLbl>
              <c:idx val="0"/>
              <c:layout>
                <c:manualLayout>
                  <c:x val="-1.3640240535438513E-2"/>
                  <c:y val="-8.155421913919706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2-89C0-4567-84CC-55441510DD07}"/>
                </c:ext>
              </c:extLst>
            </c:dLbl>
            <c:dLbl>
              <c:idx val="1"/>
              <c:layout>
                <c:manualLayout>
                  <c:x val="-1.4033874248528136E-2"/>
                  <c:y val="-5.021575211236616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3-89C0-4567-84CC-55441510DD07}"/>
                </c:ext>
              </c:extLst>
            </c:dLbl>
            <c:dLbl>
              <c:idx val="2"/>
              <c:layout>
                <c:manualLayout>
                  <c:x val="-2.1771891411333941E-2"/>
                  <c:y val="-0.13681939312264194"/>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4-89C0-4567-84CC-55441510DD07}"/>
                </c:ext>
              </c:extLst>
            </c:dLbl>
            <c:dLbl>
              <c:idx val="3"/>
              <c:layout>
                <c:manualLayout>
                  <c:x val="-1.4951771143614682E-2"/>
                  <c:y val="-0.25348737763535051"/>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5-89C0-4567-84CC-55441510DD07}"/>
                </c:ext>
              </c:extLst>
            </c:dLbl>
            <c:dLbl>
              <c:idx val="4"/>
              <c:layout>
                <c:manualLayout>
                  <c:x val="-6.033181787249345E-3"/>
                  <c:y val="-9.1954045181535625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6-89C0-4567-84CC-55441510DD07}"/>
                </c:ext>
              </c:extLst>
            </c:dLbl>
            <c:dLbl>
              <c:idx val="5"/>
              <c:layout>
                <c:manualLayout>
                  <c:x val="3.0165908936245619E-3"/>
                  <c:y val="-1.839080903630712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7-89C0-4567-84CC-55441510DD07}"/>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([1]ejecución!$B$97,[1]ejecución!$B$104,[1]ejecución!$B$108,[1]ejecución!$B$113)</c:f>
              <c:strCache>
                <c:ptCount val="4"/>
                <c:pt idx="0">
                  <c:v>SERVICIOS NO PERSONALES</c:v>
                </c:pt>
                <c:pt idx="1">
                  <c:v>BIENES DE CONSUMO DE OF. E INSUMOS</c:v>
                </c:pt>
                <c:pt idx="2">
                  <c:v>INVERSION FISICA</c:v>
                </c:pt>
                <c:pt idx="3">
                  <c:v>TOTALES</c:v>
                </c:pt>
              </c:strCache>
            </c:strRef>
          </c:cat>
          <c:val>
            <c:numRef>
              <c:f>([1]ejecución!$H$97,[1]ejecución!$H$104,[1]ejecución!$H$108,[1]ejecución!$H$113)</c:f>
              <c:numCache>
                <c:formatCode>General</c:formatCode>
                <c:ptCount val="4"/>
                <c:pt idx="0">
                  <c:v>0.63433137860908961</c:v>
                </c:pt>
                <c:pt idx="1">
                  <c:v>0.89243842253521122</c:v>
                </c:pt>
                <c:pt idx="2">
                  <c:v>0.58209387853700745</c:v>
                </c:pt>
                <c:pt idx="3">
                  <c:v>0.62883266702048568</c:v>
                </c:pt>
              </c:numCache>
            </c:numRef>
          </c:val>
          <c:extLst xmlns:c16r2="http://schemas.microsoft.com/office/drawing/2015/06/chart">
            <c:ext xmlns:c16="http://schemas.microsoft.com/office/drawing/2014/chart" uri="{C3380CC4-5D6E-409C-BE32-E72D297353CC}">
              <c16:uniqueId val="{00000008-89C0-4567-84CC-55441510DD07}"/>
            </c:ext>
          </c:extLst>
        </c:ser>
        <c:dLbls>
          <c:showLegendKey val="0"/>
          <c:showVal val="0"/>
          <c:showCatName val="0"/>
          <c:showSerName val="0"/>
          <c:showPercent val="0"/>
          <c:showBubbleSize val="0"/>
        </c:dLbls>
        <c:gapWidth val="150"/>
        <c:shape val="box"/>
        <c:axId val="111268608"/>
        <c:axId val="111270144"/>
        <c:axId val="0"/>
      </c:bar3DChart>
      <c:catAx>
        <c:axId val="111268608"/>
        <c:scaling>
          <c:orientation val="minMax"/>
        </c:scaling>
        <c:delete val="0"/>
        <c:axPos val="b"/>
        <c:numFmt formatCode="General" sourceLinked="0"/>
        <c:majorTickMark val="none"/>
        <c:minorTickMark val="none"/>
        <c:tickLblPos val="nextTo"/>
        <c:crossAx val="111270144"/>
        <c:crosses val="autoZero"/>
        <c:auto val="1"/>
        <c:lblAlgn val="ctr"/>
        <c:lblOffset val="100"/>
        <c:noMultiLvlLbl val="0"/>
      </c:catAx>
      <c:valAx>
        <c:axId val="111270144"/>
        <c:scaling>
          <c:orientation val="minMax"/>
        </c:scaling>
        <c:delete val="0"/>
        <c:axPos val="l"/>
        <c:majorGridlines/>
        <c:title>
          <c:tx>
            <c:rich>
              <a:bodyPr/>
              <a:lstStyle/>
              <a:p>
                <a:pPr>
                  <a:defRPr/>
                </a:pPr>
                <a:r>
                  <a:rPr lang="es-PY"/>
                  <a:t>Importe</a:t>
                </a:r>
                <a:r>
                  <a:rPr lang="es-PY" baseline="0"/>
                  <a:t> en Gs.</a:t>
                </a:r>
                <a:endParaRPr lang="es-PY"/>
              </a:p>
            </c:rich>
          </c:tx>
          <c:overlay val="0"/>
        </c:title>
        <c:numFmt formatCode="General" sourceLinked="1"/>
        <c:majorTickMark val="none"/>
        <c:minorTickMark val="none"/>
        <c:tickLblPos val="nextTo"/>
        <c:crossAx val="111268608"/>
        <c:crosses val="autoZero"/>
        <c:crossBetween val="between"/>
      </c:valAx>
      <c:dTable>
        <c:showHorzBorder val="1"/>
        <c:showVertBorder val="1"/>
        <c:showOutline val="1"/>
        <c:showKeys val="1"/>
        <c:txPr>
          <a:bodyPr/>
          <a:lstStyle/>
          <a:p>
            <a:pPr rtl="0">
              <a:defRPr sz="700" baseline="0"/>
            </a:pPr>
            <a:endParaRPr lang="es-MX"/>
          </a:p>
        </c:txPr>
      </c:dTable>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PY" sz="1200"/>
              <a:t>Ejecución de Presupuesto</a:t>
            </a:r>
            <a:r>
              <a:rPr lang="es-PY" sz="1200" baseline="0"/>
              <a:t> Dinapi 23-25</a:t>
            </a:r>
          </a:p>
          <a:p>
            <a:pPr>
              <a:defRPr/>
            </a:pPr>
            <a:r>
              <a:rPr lang="es-PY" sz="1200" baseline="0"/>
              <a:t>Consolidado</a:t>
            </a:r>
          </a:p>
          <a:p>
            <a:pPr>
              <a:defRPr/>
            </a:pPr>
            <a:r>
              <a:rPr lang="es-PY" sz="1200" baseline="0"/>
              <a:t>al 27/12/2021</a:t>
            </a:r>
            <a:endParaRPr lang="es-PY" sz="1200"/>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2"/>
          <c:order val="0"/>
          <c:tx>
            <c:strRef>
              <c:f>[1]ejecución!$E$4</c:f>
              <c:strCache>
                <c:ptCount val="1"/>
                <c:pt idx="0">
                  <c:v>PRESUPUESTO VIGENTE</c:v>
                </c:pt>
              </c:strCache>
            </c:strRef>
          </c:tx>
          <c:invertIfNegative val="0"/>
          <c:cat>
            <c:strRef>
              <c:f>([1]ejecución!$B$121,[1]ejecución!$B$136,[1]ejecución!$B$167,[1]ejecución!$B$196,[1]ejecución!$B$205,[1]ejecución!$B$209,[1]ejecución!$B$211)</c:f>
              <c:strCache>
                <c:ptCount val="7"/>
                <c:pt idx="0">
                  <c:v>SERV. PERSONALES</c:v>
                </c:pt>
                <c:pt idx="1">
                  <c:v>SERVICIOS NO PERSONALES</c:v>
                </c:pt>
                <c:pt idx="2">
                  <c:v>BIENES DE CONSUMO DE OF. E INSUMOS</c:v>
                </c:pt>
                <c:pt idx="3">
                  <c:v>INVERSION FISICA</c:v>
                </c:pt>
                <c:pt idx="4">
                  <c:v>TRANSFERENCIAS</c:v>
                </c:pt>
                <c:pt idx="5">
                  <c:v>OTROS GASTOS</c:v>
                </c:pt>
                <c:pt idx="6">
                  <c:v>TOTALES</c:v>
                </c:pt>
              </c:strCache>
            </c:strRef>
          </c:cat>
          <c:val>
            <c:numRef>
              <c:f>([1]ejecución!$C$121,[1]ejecución!$C$136,[1]ejecución!$C$167,[1]ejecución!$C$196,[1]ejecución!$C$205,[1]ejecución!$C$209,[1]ejecución!$E$211)</c:f>
              <c:numCache>
                <c:formatCode>General</c:formatCode>
                <c:ptCount val="7"/>
                <c:pt idx="0">
                  <c:v>19179605411</c:v>
                </c:pt>
                <c:pt idx="1">
                  <c:v>4870369000</c:v>
                </c:pt>
                <c:pt idx="2">
                  <c:v>885763230</c:v>
                </c:pt>
                <c:pt idx="3">
                  <c:v>2104488800</c:v>
                </c:pt>
                <c:pt idx="4">
                  <c:v>173000000</c:v>
                </c:pt>
                <c:pt idx="5">
                  <c:v>189000000</c:v>
                </c:pt>
                <c:pt idx="6">
                  <c:v>27402226441</c:v>
                </c:pt>
              </c:numCache>
            </c:numRef>
          </c:val>
          <c:extLst xmlns:c16r2="http://schemas.microsoft.com/office/drawing/2015/06/chart">
            <c:ext xmlns:c16="http://schemas.microsoft.com/office/drawing/2014/chart" uri="{C3380CC4-5D6E-409C-BE32-E72D297353CC}">
              <c16:uniqueId val="{00000000-5ABC-4452-B0CB-D1BAD9701B18}"/>
            </c:ext>
          </c:extLst>
        </c:ser>
        <c:ser>
          <c:idx val="3"/>
          <c:order val="1"/>
          <c:tx>
            <c:strRef>
              <c:f>[1]ejecución!$F$4</c:f>
              <c:strCache>
                <c:ptCount val="1"/>
                <c:pt idx="0">
                  <c:v>OBLIGADO</c:v>
                </c:pt>
              </c:strCache>
            </c:strRef>
          </c:tx>
          <c:invertIfNegative val="0"/>
          <c:cat>
            <c:strRef>
              <c:f>([1]ejecución!$B$121,[1]ejecución!$B$136,[1]ejecución!$B$167,[1]ejecución!$B$196,[1]ejecución!$B$205,[1]ejecución!$B$209,[1]ejecución!$B$211)</c:f>
              <c:strCache>
                <c:ptCount val="7"/>
                <c:pt idx="0">
                  <c:v>SERV. PERSONALES</c:v>
                </c:pt>
                <c:pt idx="1">
                  <c:v>SERVICIOS NO PERSONALES</c:v>
                </c:pt>
                <c:pt idx="2">
                  <c:v>BIENES DE CONSUMO DE OF. E INSUMOS</c:v>
                </c:pt>
                <c:pt idx="3">
                  <c:v>INVERSION FISICA</c:v>
                </c:pt>
                <c:pt idx="4">
                  <c:v>TRANSFERENCIAS</c:v>
                </c:pt>
                <c:pt idx="5">
                  <c:v>OTROS GASTOS</c:v>
                </c:pt>
                <c:pt idx="6">
                  <c:v>TOTALES</c:v>
                </c:pt>
              </c:strCache>
            </c:strRef>
          </c:cat>
          <c:val>
            <c:numRef>
              <c:f>([1]ejecución!$F$121,[1]ejecución!$F$136,[1]ejecución!$F$167,[1]ejecución!$F$196,[1]ejecución!$F$205,[1]ejecución!$F$209,[1]ejecución!$F$211)</c:f>
              <c:numCache>
                <c:formatCode>General</c:formatCode>
                <c:ptCount val="7"/>
                <c:pt idx="0">
                  <c:v>13485864325</c:v>
                </c:pt>
                <c:pt idx="1">
                  <c:v>2869467831</c:v>
                </c:pt>
                <c:pt idx="2">
                  <c:v>596729336</c:v>
                </c:pt>
                <c:pt idx="3">
                  <c:v>1428421461</c:v>
                </c:pt>
                <c:pt idx="4">
                  <c:v>187118400</c:v>
                </c:pt>
                <c:pt idx="5">
                  <c:v>150904048</c:v>
                </c:pt>
                <c:pt idx="6">
                  <c:v>18718505401</c:v>
                </c:pt>
              </c:numCache>
            </c:numRef>
          </c:val>
          <c:extLst xmlns:c16r2="http://schemas.microsoft.com/office/drawing/2015/06/chart">
            <c:ext xmlns:c16="http://schemas.microsoft.com/office/drawing/2014/chart" uri="{C3380CC4-5D6E-409C-BE32-E72D297353CC}">
              <c16:uniqueId val="{00000001-5ABC-4452-B0CB-D1BAD9701B18}"/>
            </c:ext>
          </c:extLst>
        </c:ser>
        <c:ser>
          <c:idx val="0"/>
          <c:order val="2"/>
          <c:tx>
            <c:strRef>
              <c:f>[1]ejecución!$H$4</c:f>
              <c:strCache>
                <c:ptCount val="1"/>
                <c:pt idx="0">
                  <c:v>% EJE</c:v>
                </c:pt>
              </c:strCache>
            </c:strRef>
          </c:tx>
          <c:invertIfNegative val="0"/>
          <c:dLbls>
            <c:dLbl>
              <c:idx val="0"/>
              <c:layout>
                <c:manualLayout>
                  <c:x val="-1.7095363079615048E-3"/>
                  <c:y val="-0.21301522390260635"/>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2-5ABC-4452-B0CB-D1BAD9701B18}"/>
                </c:ext>
              </c:extLst>
            </c:dLbl>
            <c:dLbl>
              <c:idx val="1"/>
              <c:layout>
                <c:manualLayout>
                  <c:x val="-4.0218049666868565E-4"/>
                  <c:y val="-4.695986775390000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3-5ABC-4452-B0CB-D1BAD9701B18}"/>
                </c:ext>
              </c:extLst>
            </c:dLbl>
            <c:dLbl>
              <c:idx val="2"/>
              <c:layout>
                <c:manualLayout>
                  <c:x val="-3.0165908936246725E-3"/>
                  <c:y val="-9.1954045181535625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4-5ABC-4452-B0CB-D1BAD9701B18}"/>
                </c:ext>
              </c:extLst>
            </c:dLbl>
            <c:dLbl>
              <c:idx val="3"/>
              <c:layout>
                <c:manualLayout>
                  <c:x val="-3.0165908936246725E-3"/>
                  <c:y val="-1.839080903630712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5-5ABC-4452-B0CB-D1BAD9701B18}"/>
                </c:ext>
              </c:extLst>
            </c:dLbl>
            <c:dLbl>
              <c:idx val="4"/>
              <c:layout>
                <c:manualLayout>
                  <c:x val="-6.033181787249345E-3"/>
                  <c:y val="-9.1954045181535625E-3"/>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6-5ABC-4452-B0CB-D1BAD9701B18}"/>
                </c:ext>
              </c:extLst>
            </c:dLbl>
            <c:dLbl>
              <c:idx val="5"/>
              <c:layout>
                <c:manualLayout>
                  <c:x val="3.0165908936245619E-3"/>
                  <c:y val="-1.8390809036307125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7-5ABC-4452-B0CB-D1BAD9701B18}"/>
                </c:ext>
              </c:extLst>
            </c:dLbl>
            <c:dLbl>
              <c:idx val="6"/>
              <c:layout>
                <c:manualLayout>
                  <c:x val="1.7094017094017094E-3"/>
                  <c:y val="-0.2815949140389664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ext>
                <c:ext xmlns:c16="http://schemas.microsoft.com/office/drawing/2014/chart" uri="{C3380CC4-5D6E-409C-BE32-E72D297353CC}">
                  <c16:uniqueId val="{00000008-5ABC-4452-B0CB-D1BAD9701B18}"/>
                </c:ext>
              </c:extLst>
            </c:dLbl>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([1]ejecución!$B$121,[1]ejecución!$B$136,[1]ejecución!$B$167,[1]ejecución!$B$196,[1]ejecución!$B$205,[1]ejecución!$B$209,[1]ejecución!$B$211)</c:f>
              <c:strCache>
                <c:ptCount val="7"/>
                <c:pt idx="0">
                  <c:v>SERV. PERSONALES</c:v>
                </c:pt>
                <c:pt idx="1">
                  <c:v>SERVICIOS NO PERSONALES</c:v>
                </c:pt>
                <c:pt idx="2">
                  <c:v>BIENES DE CONSUMO DE OF. E INSUMOS</c:v>
                </c:pt>
                <c:pt idx="3">
                  <c:v>INVERSION FISICA</c:v>
                </c:pt>
                <c:pt idx="4">
                  <c:v>TRANSFERENCIAS</c:v>
                </c:pt>
                <c:pt idx="5">
                  <c:v>OTROS GASTOS</c:v>
                </c:pt>
                <c:pt idx="6">
                  <c:v>TOTALES</c:v>
                </c:pt>
              </c:strCache>
            </c:strRef>
          </c:cat>
          <c:val>
            <c:numRef>
              <c:f>([1]ejecución!$H$121,[1]ejecución!$H$136,[1]ejecución!$H$167,[1]ejecución!$H$196,[1]ejecución!$H$205,[1]ejecución!$H$209,[1]ejecución!$H$211)</c:f>
              <c:numCache>
                <c:formatCode>General</c:formatCode>
                <c:ptCount val="7"/>
                <c:pt idx="0">
                  <c:v>0.69127939900276303</c:v>
                </c:pt>
                <c:pt idx="1">
                  <c:v>0.63639656215233165</c:v>
                </c:pt>
                <c:pt idx="2">
                  <c:v>0.68530572294871828</c:v>
                </c:pt>
                <c:pt idx="3">
                  <c:v>0.67874985174546909</c:v>
                </c:pt>
                <c:pt idx="4">
                  <c:v>0.84860952380952381</c:v>
                </c:pt>
                <c:pt idx="5">
                  <c:v>0.79843411640211637</c:v>
                </c:pt>
                <c:pt idx="6">
                  <c:v>0.68310162465458757</c:v>
                </c:pt>
              </c:numCache>
            </c:numRef>
          </c:val>
          <c:extLst xmlns:c16r2="http://schemas.microsoft.com/office/drawing/2015/06/chart">
            <c:ext xmlns:c16="http://schemas.microsoft.com/office/drawing/2014/chart" uri="{C3380CC4-5D6E-409C-BE32-E72D297353CC}">
              <c16:uniqueId val="{00000009-5ABC-4452-B0CB-D1BAD9701B18}"/>
            </c:ext>
          </c:extLst>
        </c:ser>
        <c:dLbls>
          <c:showLegendKey val="0"/>
          <c:showVal val="0"/>
          <c:showCatName val="0"/>
          <c:showSerName val="0"/>
          <c:showPercent val="0"/>
          <c:showBubbleSize val="0"/>
        </c:dLbls>
        <c:gapWidth val="150"/>
        <c:shape val="box"/>
        <c:axId val="123197696"/>
        <c:axId val="122953728"/>
        <c:axId val="0"/>
      </c:bar3DChart>
      <c:catAx>
        <c:axId val="123197696"/>
        <c:scaling>
          <c:orientation val="minMax"/>
        </c:scaling>
        <c:delete val="0"/>
        <c:axPos val="b"/>
        <c:numFmt formatCode="General" sourceLinked="0"/>
        <c:majorTickMark val="none"/>
        <c:minorTickMark val="none"/>
        <c:tickLblPos val="nextTo"/>
        <c:crossAx val="122953728"/>
        <c:crosses val="autoZero"/>
        <c:auto val="1"/>
        <c:lblAlgn val="ctr"/>
        <c:lblOffset val="100"/>
        <c:noMultiLvlLbl val="0"/>
      </c:catAx>
      <c:valAx>
        <c:axId val="122953728"/>
        <c:scaling>
          <c:orientation val="minMax"/>
        </c:scaling>
        <c:delete val="0"/>
        <c:axPos val="l"/>
        <c:majorGridlines/>
        <c:title>
          <c:tx>
            <c:rich>
              <a:bodyPr/>
              <a:lstStyle/>
              <a:p>
                <a:pPr>
                  <a:defRPr/>
                </a:pPr>
                <a:r>
                  <a:rPr lang="es-PY"/>
                  <a:t>Importe</a:t>
                </a:r>
                <a:r>
                  <a:rPr lang="es-PY" baseline="0"/>
                  <a:t> enGs.</a:t>
                </a:r>
                <a:endParaRPr lang="es-PY"/>
              </a:p>
            </c:rich>
          </c:tx>
          <c:overlay val="0"/>
        </c:title>
        <c:numFmt formatCode="General" sourceLinked="1"/>
        <c:majorTickMark val="none"/>
        <c:minorTickMark val="none"/>
        <c:tickLblPos val="nextTo"/>
        <c:crossAx val="123197696"/>
        <c:crosses val="autoZero"/>
        <c:crossBetween val="between"/>
      </c:valAx>
      <c:dTable>
        <c:showHorzBorder val="1"/>
        <c:showVertBorder val="1"/>
        <c:showOutline val="1"/>
        <c:showKeys val="1"/>
        <c:txPr>
          <a:bodyPr/>
          <a:lstStyle/>
          <a:p>
            <a:pPr rtl="0">
              <a:defRPr sz="600" baseline="0"/>
            </a:pPr>
            <a:endParaRPr lang="es-MX"/>
          </a:p>
        </c:txPr>
      </c:dTable>
    </c:plotArea>
    <c:plotVisOnly val="1"/>
    <c:dispBlanksAs val="gap"/>
    <c:showDLblsOverMax val="0"/>
  </c:chart>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279400</xdr:colOff>
      <xdr:row>322</xdr:row>
      <xdr:rowOff>177800</xdr:rowOff>
    </xdr:from>
    <xdr:to>
      <xdr:col>4</xdr:col>
      <xdr:colOff>139700</xdr:colOff>
      <xdr:row>341</xdr:row>
      <xdr:rowOff>190500</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330200</xdr:colOff>
      <xdr:row>345</xdr:row>
      <xdr:rowOff>0</xdr:rowOff>
    </xdr:from>
    <xdr:to>
      <xdr:col>3</xdr:col>
      <xdr:colOff>869949</xdr:colOff>
      <xdr:row>363</xdr:row>
      <xdr:rowOff>123823</xdr:rowOff>
    </xdr:to>
    <xdr:graphicFrame macro="">
      <xdr:nvGraphicFramePr>
        <xdr:cNvPr id="3" name="2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279400</xdr:colOff>
      <xdr:row>365</xdr:row>
      <xdr:rowOff>177800</xdr:rowOff>
    </xdr:from>
    <xdr:to>
      <xdr:col>3</xdr:col>
      <xdr:colOff>800100</xdr:colOff>
      <xdr:row>384</xdr:row>
      <xdr:rowOff>60324</xdr:rowOff>
    </xdr:to>
    <xdr:graphicFrame macro="">
      <xdr:nvGraphicFramePr>
        <xdr:cNvPr id="5"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148</xdr:row>
      <xdr:rowOff>0</xdr:rowOff>
    </xdr:from>
    <xdr:ext cx="10363200" cy="1381125"/>
    <xdr:pic>
      <xdr:nvPicPr>
        <xdr:cNvPr id="3" name="image2.png"/>
        <xdr:cNvPicPr preferRelativeResize="0"/>
      </xdr:nvPicPr>
      <xdr:blipFill>
        <a:blip xmlns:r="http://schemas.openxmlformats.org/officeDocument/2006/relationships" r:embed="rId1" cstate="print"/>
        <a:stretch>
          <a:fillRect/>
        </a:stretch>
      </xdr:blipFill>
      <xdr:spPr>
        <a:xfrm>
          <a:off x="0" y="120719850"/>
          <a:ext cx="10363200" cy="138112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greso%20y%20Gastos%202021/12%20Plan%20Fro.%20Vs%20Ejecuci&#243;n%20DINAPI%202021%20actualizado%20Hug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jecución"/>
      <sheetName val="graficos"/>
      <sheetName val="distribución"/>
    </sheetNames>
    <sheetDataSet>
      <sheetData sheetId="0">
        <row r="4">
          <cell r="E4" t="str">
            <v>PRESUPUESTO VIGENTE</v>
          </cell>
          <cell r="F4" t="str">
            <v>OBLIGADO</v>
          </cell>
          <cell r="H4" t="str">
            <v>% EJE</v>
          </cell>
        </row>
        <row r="5">
          <cell r="B5" t="str">
            <v>SERV. PERSONALES</v>
          </cell>
          <cell r="E5">
            <v>19508558109</v>
          </cell>
          <cell r="F5">
            <v>13485864325</v>
          </cell>
          <cell r="H5">
            <v>0.69127939900276303</v>
          </cell>
        </row>
        <row r="20">
          <cell r="B20" t="str">
            <v>SERVICIOS NO PERSONALES</v>
          </cell>
          <cell r="E20">
            <v>3672597640</v>
          </cell>
          <cell r="F20">
            <v>2338955693</v>
          </cell>
          <cell r="H20">
            <v>0.63686685073402161</v>
          </cell>
        </row>
        <row r="51">
          <cell r="B51" t="str">
            <v>BIENES DE CONSUMO DE OF. E INSUMOS</v>
          </cell>
          <cell r="E51">
            <v>693249092</v>
          </cell>
          <cell r="F51">
            <v>438321516</v>
          </cell>
          <cell r="H51">
            <v>0.6322713164116196</v>
          </cell>
        </row>
        <row r="80">
          <cell r="B80" t="str">
            <v>INVERSION FISICA</v>
          </cell>
          <cell r="E80">
            <v>1005000000</v>
          </cell>
          <cell r="F80">
            <v>788415761</v>
          </cell>
          <cell r="H80">
            <v>0.78449329452736327</v>
          </cell>
        </row>
        <row r="88">
          <cell r="B88" t="str">
            <v>TRANSFERENCIAS</v>
          </cell>
          <cell r="E88">
            <v>220500000</v>
          </cell>
          <cell r="F88">
            <v>187118400</v>
          </cell>
          <cell r="H88">
            <v>0.84860952380952381</v>
          </cell>
        </row>
        <row r="92">
          <cell r="B92" t="str">
            <v>OTROS GASTOS</v>
          </cell>
          <cell r="E92">
            <v>189000000</v>
          </cell>
          <cell r="F92">
            <v>150904048</v>
          </cell>
          <cell r="H92">
            <v>0.79843411640211637</v>
          </cell>
        </row>
        <row r="94">
          <cell r="B94" t="str">
            <v>TOTALES</v>
          </cell>
          <cell r="E94">
            <v>25288904841</v>
          </cell>
          <cell r="F94">
            <v>17389579743</v>
          </cell>
          <cell r="H94">
            <v>0.68763672655396657</v>
          </cell>
        </row>
        <row r="97">
          <cell r="B97" t="str">
            <v>SERVICIOS NO PERSONALES</v>
          </cell>
          <cell r="E97">
            <v>836332800</v>
          </cell>
          <cell r="F97">
            <v>530512138</v>
          </cell>
          <cell r="H97">
            <v>0.63433137860908961</v>
          </cell>
        </row>
        <row r="104">
          <cell r="B104" t="str">
            <v>BIENES DE CONSUMO DE OF. E INSUMOS</v>
          </cell>
          <cell r="E104">
            <v>177500000</v>
          </cell>
          <cell r="F104">
            <v>158407820</v>
          </cell>
          <cell r="H104">
            <v>0.89243842253521122</v>
          </cell>
        </row>
        <row r="108">
          <cell r="B108" t="str">
            <v>INVERSION FISICA</v>
          </cell>
          <cell r="E108">
            <v>1099488800</v>
          </cell>
          <cell r="F108">
            <v>640005700</v>
          </cell>
          <cell r="H108">
            <v>0.58209387853700745</v>
          </cell>
        </row>
        <row r="113">
          <cell r="B113" t="str">
            <v>TOTALES</v>
          </cell>
          <cell r="E113">
            <v>2113321600</v>
          </cell>
          <cell r="F113">
            <v>1328925658</v>
          </cell>
          <cell r="H113">
            <v>0.62883266702048568</v>
          </cell>
        </row>
        <row r="121">
          <cell r="B121" t="str">
            <v>SERV. PERSONALES</v>
          </cell>
          <cell r="C121">
            <v>19179605411</v>
          </cell>
          <cell r="F121">
            <v>13485864325</v>
          </cell>
          <cell r="H121">
            <v>0.69127939900276303</v>
          </cell>
        </row>
        <row r="136">
          <cell r="B136" t="str">
            <v>SERVICIOS NO PERSONALES</v>
          </cell>
          <cell r="C136">
            <v>4870369000</v>
          </cell>
          <cell r="F136">
            <v>2869467831</v>
          </cell>
          <cell r="H136">
            <v>0.63639656215233165</v>
          </cell>
        </row>
        <row r="167">
          <cell r="B167" t="str">
            <v>BIENES DE CONSUMO DE OF. E INSUMOS</v>
          </cell>
          <cell r="C167">
            <v>885763230</v>
          </cell>
          <cell r="F167">
            <v>596729336</v>
          </cell>
          <cell r="H167">
            <v>0.68530572294871828</v>
          </cell>
        </row>
        <row r="196">
          <cell r="B196" t="str">
            <v>INVERSION FISICA</v>
          </cell>
          <cell r="C196">
            <v>2104488800</v>
          </cell>
          <cell r="F196">
            <v>1428421461</v>
          </cell>
          <cell r="H196">
            <v>0.67874985174546909</v>
          </cell>
        </row>
        <row r="205">
          <cell r="B205" t="str">
            <v>TRANSFERENCIAS</v>
          </cell>
          <cell r="C205">
            <v>173000000</v>
          </cell>
          <cell r="F205">
            <v>187118400</v>
          </cell>
          <cell r="H205">
            <v>0.84860952380952381</v>
          </cell>
        </row>
        <row r="209">
          <cell r="B209" t="str">
            <v>OTROS GASTOS</v>
          </cell>
          <cell r="C209">
            <v>189000000</v>
          </cell>
          <cell r="F209">
            <v>150904048</v>
          </cell>
          <cell r="H209">
            <v>0.79843411640211637</v>
          </cell>
        </row>
        <row r="211">
          <cell r="B211" t="str">
            <v>TOTALES</v>
          </cell>
          <cell r="E211">
            <v>27402226441</v>
          </cell>
          <cell r="F211">
            <v>18718505401</v>
          </cell>
          <cell r="H211">
            <v>0.68310162465458757</v>
          </cell>
        </row>
      </sheetData>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aciones.gov.py/licitaciones/adjudicacion/399026-servicio-recarga-extintores-1/resumen-adjudicacion.html" TargetMode="External"/><Relationship Id="rId13" Type="http://schemas.openxmlformats.org/officeDocument/2006/relationships/hyperlink" Target="https://www.contrataciones.gov.py/licitaciones/adjudicacion/401261-adquisicion-automovil-tipo-hatchback-dinapi-1/resumen-adjudicacion.html" TargetMode="External"/><Relationship Id="rId18" Type="http://schemas.openxmlformats.org/officeDocument/2006/relationships/hyperlink" Target="https://www.contrataciones.gov.py/licitaciones/adjudicacion/403897-adquisicion-memoria-servidor-dell-power-edge-640-1/resumen-adjudicacion.html" TargetMode="External"/><Relationship Id="rId26" Type="http://schemas.openxmlformats.org/officeDocument/2006/relationships/hyperlink" Target="https://www.contrataciones.gov.py/licitaciones/adjudicacion/contrato/401261-diesa-sa-1.html" TargetMode="External"/><Relationship Id="rId39" Type="http://schemas.openxmlformats.org/officeDocument/2006/relationships/drawing" Target="../drawings/drawing1.xml"/><Relationship Id="rId3" Type="http://schemas.openxmlformats.org/officeDocument/2006/relationships/hyperlink" Target="https://www.contrataciones.gov.py/licitaciones/adjudicacion/400662-provision-periodicos-plurianual-1/resumen-adjudicacion.html" TargetMode="External"/><Relationship Id="rId21" Type="http://schemas.openxmlformats.org/officeDocument/2006/relationships/hyperlink" Target="https://www.contrataciones.gov.py/licitaciones/adjudicacion/contrato/401340-data-lab-sa-3.html" TargetMode="External"/><Relationship Id="rId34" Type="http://schemas.openxmlformats.org/officeDocument/2006/relationships/hyperlink" Target="https://www.contrataciones.gov.py/licitaciones/adjudicacion/contrato/395238-tecnologia-electronica-e-informatica-sa-t-e-i-s-a-1.html" TargetMode="External"/><Relationship Id="rId7" Type="http://schemas.openxmlformats.org/officeDocument/2006/relationships/hyperlink" Target="https://www.contrataciones.gov.py/licitaciones/adjudicacion/393610-contratacion-servicio-auditoria-externa-sociedades-gestion-colectiva-1/resumen-adjudicacion.html" TargetMode="External"/><Relationship Id="rId12" Type="http://schemas.openxmlformats.org/officeDocument/2006/relationships/hyperlink" Target="https://www.contrataciones.gov.py/licitaciones/adjudicacion/393624-contratacion-seguro-medico-funcionarios-dinapi-1/resumen-adjudicacion.html" TargetMode="External"/><Relationship Id="rId17" Type="http://schemas.openxmlformats.org/officeDocument/2006/relationships/hyperlink" Target="https://www.contrataciones.gov.py/sin-difusion-convocatoria/403644-locacion-inmueble-determinado-lc-n-01-2021-alquiler-inmueble-determinado-oficinas-di-1.html" TargetMode="External"/><Relationship Id="rId25" Type="http://schemas.openxmlformats.org/officeDocument/2006/relationships/hyperlink" Target="https://www.contrataciones.gov.py/licitaciones/adjudicacion/contrato/402353-emporio-ferreteria-s-r-l-3.html" TargetMode="External"/><Relationship Id="rId33" Type="http://schemas.openxmlformats.org/officeDocument/2006/relationships/hyperlink" Target="https://www.contrataciones.gov.py/licitaciones/adjudicacion/contrato/385106-compusaver-s-a-1.html" TargetMode="External"/><Relationship Id="rId38" Type="http://schemas.openxmlformats.org/officeDocument/2006/relationships/printerSettings" Target="../printerSettings/printerSettings1.bin"/><Relationship Id="rId2" Type="http://schemas.openxmlformats.org/officeDocument/2006/relationships/hyperlink" Target="https://www.contrataciones.gov.py/licitaciones/adjudicacion/400597-adquisicion-sistemas-deteccion-incendio-monitoreo-ambiental-salas-data-center-ups-1/resumen-adjudicacion.html" TargetMode="External"/><Relationship Id="rId16" Type="http://schemas.openxmlformats.org/officeDocument/2006/relationships/hyperlink" Target="https://www.contrataciones.gov.py/licitaciones/adjudicacion/403462-adquisicion-pasajes-aereos-plurianual-1/resumen-adjudicacion.html" TargetMode="External"/><Relationship Id="rId20" Type="http://schemas.openxmlformats.org/officeDocument/2006/relationships/hyperlink" Target="https://www.contrataciones.gov.py/licitaciones/adjudicacion/401340-adquisicion-servidores-webservices-1/resumen-adjudicacion.html" TargetMode="External"/><Relationship Id="rId29" Type="http://schemas.openxmlformats.org/officeDocument/2006/relationships/hyperlink" Target="https://www.contrataciones.gov.py/licitaciones/adjudicacion/contrato/401352-ethical-shields-s-r-l-1.html" TargetMode="External"/><Relationship Id="rId1" Type="http://schemas.openxmlformats.org/officeDocument/2006/relationships/hyperlink" Target="https://www.contrataciones.gov.py/licitaciones/adjudicacion/401352-renovacion-licencias-manage-engine-opmanager-professional-edition-manage-engine-desk-1/resumen-adjudicacion.html" TargetMode="External"/><Relationship Id="rId6" Type="http://schemas.openxmlformats.org/officeDocument/2006/relationships/hyperlink" Target="https://www.contrataciones.gov.py/licitaciones/adjudicacion/393607-contratacion-servicio-limpieza-fumigacion-oficinas-dinapi-1/resumen-adjudicacion.html" TargetMode="External"/><Relationship Id="rId11" Type="http://schemas.openxmlformats.org/officeDocument/2006/relationships/hyperlink" Target="https://www.contrataciones.gov.py/licitaciones/adjudicacion/393608-contratacion-seguro-vehiculos-dinapi-1/resumen-adjudicacion.html" TargetMode="External"/><Relationship Id="rId24" Type="http://schemas.openxmlformats.org/officeDocument/2006/relationships/hyperlink" Target="https://www.contrataciones.gov.py/licitaciones/adjudicacion/contrato/402353-g-moviles-s-a-2.html" TargetMode="External"/><Relationship Id="rId32" Type="http://schemas.openxmlformats.org/officeDocument/2006/relationships/hyperlink" Target="https://www.contrataciones.gov.py/licitaciones/adjudicacion/contrato/385106-compusaver-s-a-1.html" TargetMode="External"/><Relationship Id="rId37" Type="http://schemas.openxmlformats.org/officeDocument/2006/relationships/hyperlink" Target="http://www.dinapi.gov.py/" TargetMode="External"/><Relationship Id="rId5" Type="http://schemas.openxmlformats.org/officeDocument/2006/relationships/hyperlink" Target="https://www.contrataciones.gov.py/licitaciones/adjudicacion/399929-servicio-publicacion-periodicos-plurianual-1/resumen-adjudicacion.html" TargetMode="External"/><Relationship Id="rId15" Type="http://schemas.openxmlformats.org/officeDocument/2006/relationships/hyperlink" Target="https://www.contrataciones.gov.py/licitaciones/adjudicacion/402851-adquisicion-telefonos-ip-otros-1/resumen-adjudicacion.html" TargetMode="External"/><Relationship Id="rId23" Type="http://schemas.openxmlformats.org/officeDocument/2006/relationships/hyperlink" Target="https://www.contrataciones.gov.py/licitaciones/adjudicacion/contrato/402851-tes-ingenieria-s-a-1.html" TargetMode="External"/><Relationship Id="rId28" Type="http://schemas.openxmlformats.org/officeDocument/2006/relationships/hyperlink" Target="https://www.contrataciones.gov.py/licitaciones/adjudicacion/contrato/400597-grupo-empresarial-preven-tec-s-a-1.html" TargetMode="External"/><Relationship Id="rId36" Type="http://schemas.openxmlformats.org/officeDocument/2006/relationships/hyperlink" Target="https://www.dinapi.gov.py/portal/v3/assets/archivos-pdf/RES.-RG-No.-14-se-extiende-el-periodo-de-suspension-de-plazo-.pdf" TargetMode="External"/><Relationship Id="rId10" Type="http://schemas.openxmlformats.org/officeDocument/2006/relationships/hyperlink" Target="https://www.contrataciones.gov.py/licitaciones/adjudicacion/399127-adquisicion-licencia-software-mitigacion-amenazas-red-1/resumen-adjudicacion.html" TargetMode="External"/><Relationship Id="rId19" Type="http://schemas.openxmlformats.org/officeDocument/2006/relationships/hyperlink" Target="https://www.contrataciones.gov.py/licitaciones/adjudicacion/397758-mantenimiento-reparacion-vehiculos-talleres-oficiales-marcas-isuzu-nissan-contrato-1/resumen-adjudicacion.html" TargetMode="External"/><Relationship Id="rId31" Type="http://schemas.openxmlformats.org/officeDocument/2006/relationships/hyperlink" Target="https://www.contrataciones.gov.py/licitaciones/adjudicacion/contrato/390393-contento-srl-1.html" TargetMode="External"/><Relationship Id="rId4" Type="http://schemas.openxmlformats.org/officeDocument/2006/relationships/hyperlink" Target="https://www.contrataciones.gov.py/licitaciones/adjudicacion/400548-provision-agua-mineral-plurianual-1/resumen-adjudicacion.html" TargetMode="External"/><Relationship Id="rId9" Type="http://schemas.openxmlformats.org/officeDocument/2006/relationships/hyperlink" Target="https://www.contrataciones.gov.py/licitaciones/adjudicacion/396896-servicio-mant-reparaciones-impresoras-marcas-canon-lexmark-epson-hp-samsung-kyosera-1/resumen-adjudicacion.html" TargetMode="External"/><Relationship Id="rId14" Type="http://schemas.openxmlformats.org/officeDocument/2006/relationships/hyperlink" Target="https://www.contrataciones.gov.py/licitaciones/adjudicacion/402353-adquisicion-bienes-usos-varios-1/resumen-adjudicacion.html" TargetMode="External"/><Relationship Id="rId22" Type="http://schemas.openxmlformats.org/officeDocument/2006/relationships/hyperlink" Target="https://www.contrataciones.gov.py/licitaciones/adjudicacion/contrato/403897-data-lab-sa-1.html" TargetMode="External"/><Relationship Id="rId27" Type="http://schemas.openxmlformats.org/officeDocument/2006/relationships/hyperlink" Target="https://www.contrataciones.gov.py/licitaciones/adjudicacion/contrato/399127-ethical-shields-s-r-l-1.html" TargetMode="External"/><Relationship Id="rId30" Type="http://schemas.openxmlformats.org/officeDocument/2006/relationships/hyperlink" Target="https://www.contrataciones.gov.py/licitaciones/adjudicacion/393612-servicios-consultoria-administracion-financiera-contrataciones-publicas-marco-juridi-1/resumen-adjudicacion.html" TargetMode="External"/><Relationship Id="rId35" Type="http://schemas.openxmlformats.org/officeDocument/2006/relationships/hyperlink" Target="http://ssps.senac.gov.py/ssps/faces/secure/casos/visualizarInvestigacionPreliminar.xhtml?idCaso=9961"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79"/>
  <sheetViews>
    <sheetView tabSelected="1" topLeftCell="A544" zoomScale="75" zoomScaleNormal="75" workbookViewId="0">
      <selection activeCell="B127" sqref="B127"/>
    </sheetView>
  </sheetViews>
  <sheetFormatPr baseColWidth="10" defaultColWidth="12.625" defaultRowHeight="15" customHeight="1"/>
  <cols>
    <col min="1" max="1" width="31.375" customWidth="1"/>
    <col min="2" max="2" width="48.25" customWidth="1"/>
    <col min="3" max="3" width="42.25" customWidth="1"/>
    <col min="4" max="5" width="21" customWidth="1"/>
    <col min="6" max="6" width="17" customWidth="1"/>
    <col min="7" max="7" width="15.25" customWidth="1"/>
    <col min="8" max="8" width="17.125" customWidth="1"/>
    <col min="9" max="9" width="8.5" customWidth="1"/>
    <col min="10" max="10" width="14.375" customWidth="1"/>
    <col min="11" max="11" width="8.5" customWidth="1"/>
    <col min="12" max="12" width="11.5" customWidth="1"/>
    <col min="13" max="13" width="10.875" customWidth="1"/>
    <col min="14" max="24" width="8" customWidth="1"/>
  </cols>
  <sheetData>
    <row r="1" spans="1:8" ht="14.25">
      <c r="A1" s="1"/>
    </row>
    <row r="2" spans="1:8" ht="18.75">
      <c r="A2" s="298" t="s">
        <v>0</v>
      </c>
      <c r="B2" s="296"/>
      <c r="C2" s="296"/>
      <c r="D2" s="296"/>
      <c r="E2" s="296"/>
      <c r="F2" s="296"/>
      <c r="G2" s="296"/>
      <c r="H2" s="296"/>
    </row>
    <row r="3" spans="1:8" ht="14.25">
      <c r="A3" s="1"/>
    </row>
    <row r="4" spans="1:8">
      <c r="A4" s="2" t="s">
        <v>1</v>
      </c>
    </row>
    <row r="5" spans="1:8">
      <c r="A5" s="3" t="s">
        <v>2</v>
      </c>
    </row>
    <row r="6" spans="1:8">
      <c r="A6" s="3" t="s">
        <v>318</v>
      </c>
    </row>
    <row r="7" spans="1:8">
      <c r="A7" s="3" t="s">
        <v>3</v>
      </c>
      <c r="B7" s="1"/>
      <c r="C7" s="1"/>
      <c r="D7" s="1"/>
      <c r="E7" s="1"/>
      <c r="F7" s="1"/>
      <c r="G7" s="1"/>
      <c r="H7" s="1"/>
    </row>
    <row r="8" spans="1:8" ht="14.25">
      <c r="A8" s="297" t="s">
        <v>4</v>
      </c>
      <c r="B8" s="273"/>
      <c r="C8" s="273"/>
      <c r="D8" s="273"/>
      <c r="E8" s="273"/>
      <c r="F8" s="273"/>
      <c r="G8" s="273"/>
      <c r="H8" s="274"/>
    </row>
    <row r="9" spans="1:8" ht="14.25">
      <c r="A9" s="299"/>
      <c r="B9" s="296"/>
      <c r="C9" s="296"/>
      <c r="D9" s="296"/>
      <c r="E9" s="296"/>
      <c r="F9" s="296"/>
      <c r="G9" s="296"/>
      <c r="H9" s="300"/>
    </row>
    <row r="10" spans="1:8" ht="14.25">
      <c r="A10" s="299"/>
      <c r="B10" s="296"/>
      <c r="C10" s="296"/>
      <c r="D10" s="296"/>
      <c r="E10" s="296"/>
      <c r="F10" s="296"/>
      <c r="G10" s="296"/>
      <c r="H10" s="300"/>
    </row>
    <row r="11" spans="1:8" ht="14.25">
      <c r="A11" s="299"/>
      <c r="B11" s="296"/>
      <c r="C11" s="296"/>
      <c r="D11" s="296"/>
      <c r="E11" s="296"/>
      <c r="F11" s="296"/>
      <c r="G11" s="296"/>
      <c r="H11" s="300"/>
    </row>
    <row r="12" spans="1:8" ht="14.25">
      <c r="A12" s="299"/>
      <c r="B12" s="296"/>
      <c r="C12" s="296"/>
      <c r="D12" s="296"/>
      <c r="E12" s="296"/>
      <c r="F12" s="296"/>
      <c r="G12" s="296"/>
      <c r="H12" s="300"/>
    </row>
    <row r="13" spans="1:8" ht="14.25">
      <c r="A13" s="275"/>
      <c r="B13" s="276"/>
      <c r="C13" s="276"/>
      <c r="D13" s="276"/>
      <c r="E13" s="276"/>
      <c r="F13" s="276"/>
      <c r="G13" s="276"/>
      <c r="H13" s="277"/>
    </row>
    <row r="14" spans="1:8" ht="14.25">
      <c r="A14" s="1"/>
    </row>
    <row r="15" spans="1:8">
      <c r="A15" s="3" t="s">
        <v>5</v>
      </c>
    </row>
    <row r="16" spans="1:8" ht="14.25">
      <c r="A16" s="297" t="s">
        <v>6</v>
      </c>
      <c r="B16" s="273"/>
      <c r="C16" s="273"/>
      <c r="D16" s="273"/>
      <c r="E16" s="273"/>
      <c r="F16" s="273"/>
      <c r="G16" s="273"/>
      <c r="H16" s="274"/>
    </row>
    <row r="17" spans="1:25" ht="14.25">
      <c r="A17" s="299"/>
      <c r="B17" s="296"/>
      <c r="C17" s="296"/>
      <c r="D17" s="296"/>
      <c r="E17" s="296"/>
      <c r="F17" s="296"/>
      <c r="G17" s="296"/>
      <c r="H17" s="300"/>
    </row>
    <row r="18" spans="1:25" ht="14.25">
      <c r="A18" s="299"/>
      <c r="B18" s="296"/>
      <c r="C18" s="296"/>
      <c r="D18" s="296"/>
      <c r="E18" s="296"/>
      <c r="F18" s="296"/>
      <c r="G18" s="296"/>
      <c r="H18" s="300"/>
    </row>
    <row r="19" spans="1:25" ht="14.25">
      <c r="A19" s="299"/>
      <c r="B19" s="296"/>
      <c r="C19" s="296"/>
      <c r="D19" s="296"/>
      <c r="E19" s="296"/>
      <c r="F19" s="296"/>
      <c r="G19" s="296"/>
      <c r="H19" s="300"/>
    </row>
    <row r="20" spans="1:25" ht="15.75" customHeight="1">
      <c r="A20" s="299"/>
      <c r="B20" s="296"/>
      <c r="C20" s="296"/>
      <c r="D20" s="296"/>
      <c r="E20" s="296"/>
      <c r="F20" s="296"/>
      <c r="G20" s="296"/>
      <c r="H20" s="300"/>
    </row>
    <row r="21" spans="1:25" ht="15.75" customHeight="1">
      <c r="A21" s="275"/>
      <c r="B21" s="276"/>
      <c r="C21" s="276"/>
      <c r="D21" s="276"/>
      <c r="E21" s="276"/>
      <c r="F21" s="276"/>
      <c r="G21" s="276"/>
      <c r="H21" s="277"/>
    </row>
    <row r="22" spans="1:25" ht="15.75" customHeight="1">
      <c r="A22" s="1"/>
    </row>
    <row r="23" spans="1:25" ht="15.75" customHeight="1">
      <c r="A23" s="2" t="s">
        <v>7</v>
      </c>
      <c r="B23" s="3"/>
      <c r="C23" s="3"/>
      <c r="D23" s="3"/>
      <c r="E23" s="3"/>
      <c r="F23" s="3"/>
      <c r="G23" s="3"/>
      <c r="H23" s="3"/>
      <c r="I23" s="3"/>
      <c r="J23" s="3"/>
      <c r="K23" s="3"/>
      <c r="L23" s="3"/>
      <c r="M23" s="3"/>
      <c r="N23" s="3"/>
      <c r="O23" s="3"/>
      <c r="P23" s="3"/>
      <c r="Q23" s="3"/>
      <c r="R23" s="3"/>
      <c r="S23" s="3"/>
      <c r="T23" s="3"/>
      <c r="U23" s="3"/>
      <c r="V23" s="3"/>
      <c r="W23" s="3"/>
      <c r="X23" s="3"/>
    </row>
    <row r="24" spans="1:25" ht="57" customHeight="1">
      <c r="A24" s="293" t="s">
        <v>8</v>
      </c>
      <c r="B24" s="266"/>
      <c r="C24" s="267"/>
      <c r="D24" s="294" t="s">
        <v>9</v>
      </c>
      <c r="E24" s="267"/>
      <c r="F24" s="4"/>
    </row>
    <row r="25" spans="1:25" ht="15.75" customHeight="1">
      <c r="A25" s="5" t="s">
        <v>10</v>
      </c>
      <c r="B25" s="6" t="s">
        <v>11</v>
      </c>
      <c r="C25" s="7" t="s">
        <v>12</v>
      </c>
      <c r="D25" s="293" t="s">
        <v>13</v>
      </c>
      <c r="E25" s="267"/>
    </row>
    <row r="26" spans="1:25" ht="15.75" customHeight="1">
      <c r="A26" s="8">
        <v>1</v>
      </c>
      <c r="B26" s="9" t="s">
        <v>14</v>
      </c>
      <c r="C26" s="10" t="s">
        <v>15</v>
      </c>
      <c r="D26" s="292" t="s">
        <v>16</v>
      </c>
      <c r="E26" s="267"/>
      <c r="F26" s="1"/>
      <c r="G26" s="1"/>
      <c r="H26" s="1"/>
      <c r="I26" s="1"/>
      <c r="J26" s="1"/>
      <c r="K26" s="1"/>
      <c r="L26" s="1"/>
      <c r="M26" s="1"/>
      <c r="N26" s="1"/>
      <c r="O26" s="1"/>
      <c r="P26" s="1"/>
      <c r="Q26" s="1"/>
      <c r="R26" s="1"/>
      <c r="S26" s="1"/>
      <c r="T26" s="1"/>
      <c r="U26" s="1"/>
      <c r="V26" s="1"/>
      <c r="W26" s="1"/>
      <c r="X26" s="1"/>
    </row>
    <row r="27" spans="1:25" ht="37.5" customHeight="1">
      <c r="A27" s="8">
        <v>2</v>
      </c>
      <c r="B27" s="9" t="s">
        <v>17</v>
      </c>
      <c r="C27" s="10" t="s">
        <v>18</v>
      </c>
      <c r="D27" s="292" t="s">
        <v>19</v>
      </c>
      <c r="E27" s="267"/>
    </row>
    <row r="28" spans="1:25" ht="15.75" customHeight="1">
      <c r="A28" s="8">
        <v>3</v>
      </c>
      <c r="B28" s="9" t="s">
        <v>20</v>
      </c>
      <c r="C28" s="10" t="s">
        <v>21</v>
      </c>
      <c r="D28" s="291" t="s">
        <v>22</v>
      </c>
      <c r="E28" s="267"/>
    </row>
    <row r="29" spans="1:25" ht="15.75" customHeight="1">
      <c r="A29" s="8">
        <v>4</v>
      </c>
      <c r="B29" s="9" t="s">
        <v>23</v>
      </c>
      <c r="C29" s="10" t="s">
        <v>24</v>
      </c>
      <c r="D29" s="291" t="s">
        <v>25</v>
      </c>
      <c r="E29" s="267"/>
      <c r="F29" s="1"/>
      <c r="G29" s="1"/>
      <c r="H29" s="1"/>
      <c r="I29" s="1"/>
      <c r="J29" s="1"/>
      <c r="K29" s="1"/>
      <c r="L29" s="1"/>
      <c r="M29" s="1"/>
      <c r="N29" s="1"/>
      <c r="O29" s="1"/>
      <c r="P29" s="1"/>
      <c r="Q29" s="1"/>
      <c r="R29" s="1"/>
      <c r="S29" s="1"/>
      <c r="T29" s="1"/>
      <c r="U29" s="1"/>
      <c r="V29" s="1"/>
      <c r="W29" s="1"/>
      <c r="X29" s="1"/>
    </row>
    <row r="30" spans="1:25" ht="15.75" customHeight="1">
      <c r="A30" s="8">
        <v>5</v>
      </c>
      <c r="B30" s="9" t="s">
        <v>26</v>
      </c>
      <c r="C30" s="10" t="s">
        <v>27</v>
      </c>
      <c r="D30" s="291" t="s">
        <v>28</v>
      </c>
      <c r="E30" s="267"/>
      <c r="F30" s="1"/>
      <c r="G30" s="1"/>
      <c r="H30" s="1"/>
      <c r="I30" s="1"/>
      <c r="J30" s="1"/>
      <c r="K30" s="1"/>
      <c r="L30" s="1"/>
      <c r="M30" s="1"/>
      <c r="N30" s="1"/>
      <c r="O30" s="1"/>
      <c r="P30" s="1"/>
      <c r="Q30" s="1"/>
      <c r="R30" s="1"/>
      <c r="S30" s="1"/>
      <c r="T30" s="1"/>
      <c r="U30" s="1"/>
      <c r="V30" s="1"/>
      <c r="W30" s="1"/>
      <c r="X30" s="1"/>
      <c r="Y30" s="1"/>
    </row>
    <row r="31" spans="1:25" ht="15.75" customHeight="1">
      <c r="A31" s="8">
        <v>6</v>
      </c>
      <c r="B31" s="9" t="s">
        <v>29</v>
      </c>
      <c r="C31" s="10" t="s">
        <v>30</v>
      </c>
      <c r="D31" s="291" t="s">
        <v>31</v>
      </c>
      <c r="E31" s="267"/>
      <c r="F31" s="1"/>
      <c r="G31" s="1"/>
      <c r="H31" s="1"/>
      <c r="I31" s="1"/>
      <c r="J31" s="1"/>
      <c r="K31" s="1"/>
      <c r="L31" s="1"/>
      <c r="M31" s="1"/>
      <c r="N31" s="1"/>
      <c r="O31" s="1"/>
      <c r="P31" s="1"/>
      <c r="Q31" s="1"/>
      <c r="R31" s="1"/>
      <c r="S31" s="1"/>
      <c r="T31" s="1"/>
      <c r="U31" s="1"/>
      <c r="V31" s="1"/>
      <c r="W31" s="1"/>
      <c r="X31" s="1"/>
      <c r="Y31" s="1"/>
    </row>
    <row r="32" spans="1:25" ht="15.75" customHeight="1">
      <c r="A32" s="12">
        <v>7</v>
      </c>
      <c r="B32" s="13" t="s">
        <v>32</v>
      </c>
      <c r="C32" s="14" t="s">
        <v>33</v>
      </c>
      <c r="D32" s="291" t="s">
        <v>34</v>
      </c>
      <c r="E32" s="267"/>
      <c r="F32" s="1"/>
      <c r="G32" s="1"/>
      <c r="H32" s="1"/>
      <c r="I32" s="1"/>
      <c r="J32" s="1"/>
      <c r="K32" s="1"/>
      <c r="L32" s="1"/>
      <c r="M32" s="1"/>
      <c r="N32" s="1"/>
      <c r="O32" s="1"/>
      <c r="P32" s="1"/>
      <c r="Q32" s="1"/>
      <c r="R32" s="1"/>
      <c r="S32" s="1"/>
      <c r="T32" s="1"/>
      <c r="U32" s="1"/>
      <c r="V32" s="1"/>
      <c r="W32" s="1"/>
      <c r="X32" s="1"/>
      <c r="Y32" s="1"/>
    </row>
    <row r="33" spans="1:25" ht="15.75" customHeight="1">
      <c r="A33" s="15">
        <v>8</v>
      </c>
      <c r="B33" s="9" t="s">
        <v>35</v>
      </c>
      <c r="C33" s="11" t="s">
        <v>36</v>
      </c>
      <c r="D33" s="292" t="s">
        <v>37</v>
      </c>
      <c r="E33" s="267"/>
      <c r="F33" s="1"/>
      <c r="G33" s="1"/>
      <c r="H33" s="1"/>
      <c r="I33" s="1"/>
      <c r="J33" s="1"/>
      <c r="K33" s="1"/>
      <c r="L33" s="1"/>
      <c r="M33" s="1"/>
      <c r="N33" s="1"/>
      <c r="O33" s="1"/>
      <c r="P33" s="1"/>
      <c r="Q33" s="1"/>
      <c r="R33" s="1"/>
      <c r="S33" s="1"/>
      <c r="T33" s="1"/>
      <c r="U33" s="1"/>
      <c r="V33" s="1"/>
      <c r="W33" s="1"/>
      <c r="X33" s="1"/>
      <c r="Y33" s="1"/>
    </row>
    <row r="34" spans="1:25" ht="45.75" customHeight="1">
      <c r="A34" s="15">
        <v>9</v>
      </c>
      <c r="B34" s="9" t="s">
        <v>38</v>
      </c>
      <c r="C34" s="11" t="s">
        <v>15</v>
      </c>
      <c r="D34" s="11" t="s">
        <v>39</v>
      </c>
      <c r="E34" s="16"/>
      <c r="F34" s="1"/>
      <c r="G34" s="1"/>
      <c r="H34" s="1"/>
      <c r="I34" s="1"/>
      <c r="J34" s="1"/>
      <c r="K34" s="1"/>
      <c r="L34" s="1"/>
      <c r="M34" s="1"/>
      <c r="N34" s="1"/>
      <c r="O34" s="1"/>
      <c r="P34" s="1"/>
      <c r="Q34" s="1"/>
      <c r="R34" s="1"/>
      <c r="S34" s="1"/>
      <c r="T34" s="1"/>
      <c r="U34" s="1"/>
      <c r="V34" s="1"/>
      <c r="W34" s="1"/>
      <c r="X34" s="1"/>
      <c r="Y34" s="1"/>
    </row>
    <row r="35" spans="1:25" ht="31.5" customHeight="1">
      <c r="A35" s="15">
        <v>10</v>
      </c>
      <c r="B35" s="9" t="s">
        <v>40</v>
      </c>
      <c r="C35" s="11" t="s">
        <v>18</v>
      </c>
      <c r="D35" s="11" t="s">
        <v>41</v>
      </c>
      <c r="E35" s="16"/>
      <c r="F35" s="1"/>
      <c r="G35" s="1"/>
      <c r="H35" s="1"/>
      <c r="I35" s="1"/>
      <c r="J35" s="1"/>
      <c r="K35" s="1"/>
      <c r="L35" s="1"/>
      <c r="M35" s="1"/>
      <c r="N35" s="1"/>
      <c r="O35" s="1"/>
      <c r="P35" s="1"/>
      <c r="Q35" s="1"/>
      <c r="R35" s="1"/>
      <c r="S35" s="1"/>
      <c r="T35" s="1"/>
      <c r="U35" s="1"/>
      <c r="V35" s="1"/>
      <c r="W35" s="1"/>
      <c r="X35" s="1"/>
      <c r="Y35" s="1"/>
    </row>
    <row r="36" spans="1:25" ht="15.75" customHeight="1">
      <c r="A36" s="1"/>
      <c r="B36" s="1"/>
    </row>
    <row r="37" spans="1:25" ht="15.75" customHeight="1">
      <c r="A37" s="2" t="s">
        <v>42</v>
      </c>
      <c r="B37" s="2"/>
      <c r="C37" s="2"/>
    </row>
    <row r="38" spans="1:25" ht="15.75" customHeight="1">
      <c r="A38" s="17" t="s">
        <v>43</v>
      </c>
      <c r="B38" s="17"/>
      <c r="C38" s="17"/>
    </row>
    <row r="39" spans="1:25" ht="54" customHeight="1">
      <c r="A39" s="293" t="s">
        <v>44</v>
      </c>
      <c r="B39" s="266"/>
      <c r="C39" s="267"/>
      <c r="D39" s="294" t="s">
        <v>45</v>
      </c>
      <c r="E39" s="267"/>
    </row>
    <row r="40" spans="1:25" ht="15.75" customHeight="1">
      <c r="A40" s="3"/>
      <c r="B40" s="3"/>
      <c r="C40" s="3"/>
    </row>
    <row r="41" spans="1:25" ht="15.75" customHeight="1">
      <c r="A41" s="295" t="s">
        <v>46</v>
      </c>
      <c r="B41" s="296"/>
      <c r="C41" s="296"/>
      <c r="D41" s="296"/>
      <c r="E41" s="296"/>
      <c r="F41" s="296"/>
    </row>
    <row r="42" spans="1:25" ht="15.75" customHeight="1">
      <c r="A42" s="296"/>
      <c r="B42" s="296"/>
      <c r="C42" s="296"/>
      <c r="D42" s="296"/>
      <c r="E42" s="296"/>
      <c r="F42" s="296"/>
    </row>
    <row r="43" spans="1:25" ht="15.75" customHeight="1">
      <c r="A43" s="296"/>
      <c r="B43" s="296"/>
      <c r="C43" s="296"/>
      <c r="D43" s="296"/>
      <c r="E43" s="296"/>
      <c r="F43" s="296"/>
    </row>
    <row r="44" spans="1:25" ht="15.75" customHeight="1">
      <c r="A44" s="1"/>
    </row>
    <row r="45" spans="1:25" ht="15.75" customHeight="1">
      <c r="A45" s="18" t="s">
        <v>47</v>
      </c>
      <c r="B45" s="19" t="s">
        <v>48</v>
      </c>
      <c r="C45" s="19" t="s">
        <v>49</v>
      </c>
      <c r="D45" s="19" t="s">
        <v>50</v>
      </c>
      <c r="E45" s="20" t="s">
        <v>51</v>
      </c>
    </row>
    <row r="46" spans="1:25" ht="163.5" customHeight="1">
      <c r="A46" s="19" t="s">
        <v>52</v>
      </c>
      <c r="B46" s="19" t="s">
        <v>53</v>
      </c>
      <c r="C46" s="19" t="s">
        <v>54</v>
      </c>
      <c r="D46" s="19" t="s">
        <v>55</v>
      </c>
      <c r="E46" s="21" t="s">
        <v>56</v>
      </c>
    </row>
    <row r="47" spans="1:25" ht="253.5" customHeight="1">
      <c r="A47" s="19" t="s">
        <v>57</v>
      </c>
      <c r="B47" s="19" t="s">
        <v>58</v>
      </c>
      <c r="C47" s="19" t="s">
        <v>59</v>
      </c>
      <c r="D47" s="19" t="s">
        <v>60</v>
      </c>
      <c r="E47" s="21" t="s">
        <v>56</v>
      </c>
    </row>
    <row r="48" spans="1:25" ht="208.5" customHeight="1">
      <c r="A48" s="19" t="s">
        <v>61</v>
      </c>
      <c r="B48" s="19" t="s">
        <v>62</v>
      </c>
      <c r="C48" s="19" t="s">
        <v>63</v>
      </c>
      <c r="D48" s="19" t="s">
        <v>64</v>
      </c>
      <c r="E48" s="21" t="s">
        <v>56</v>
      </c>
    </row>
    <row r="49" spans="1:25" ht="15.75" customHeight="1">
      <c r="A49" s="1"/>
    </row>
    <row r="50" spans="1:25" ht="15.75" customHeight="1">
      <c r="A50" s="2" t="s">
        <v>65</v>
      </c>
    </row>
    <row r="51" spans="1:25" ht="15.75" customHeight="1">
      <c r="A51" s="17" t="s">
        <v>66</v>
      </c>
    </row>
    <row r="52" spans="1:25" ht="15.75" customHeight="1" thickBot="1">
      <c r="A52" s="22" t="s">
        <v>67</v>
      </c>
      <c r="B52" s="23" t="s">
        <v>68</v>
      </c>
      <c r="C52" s="297"/>
      <c r="D52" s="273"/>
      <c r="E52" s="274"/>
    </row>
    <row r="53" spans="1:25" ht="51.75" customHeight="1" thickBot="1">
      <c r="A53" s="24" t="s">
        <v>69</v>
      </c>
      <c r="B53" s="25">
        <v>1</v>
      </c>
      <c r="C53" s="265" t="s">
        <v>70</v>
      </c>
      <c r="D53" s="266"/>
      <c r="E53" s="267"/>
      <c r="F53" s="1"/>
      <c r="G53" s="1"/>
      <c r="H53" s="1"/>
      <c r="I53" s="1"/>
      <c r="J53" s="1"/>
      <c r="K53" s="1"/>
      <c r="L53" s="1"/>
      <c r="M53" s="1"/>
      <c r="N53" s="1"/>
      <c r="O53" s="1"/>
      <c r="P53" s="1"/>
      <c r="Q53" s="1"/>
      <c r="R53" s="1"/>
      <c r="S53" s="1"/>
      <c r="T53" s="1"/>
      <c r="U53" s="1"/>
      <c r="V53" s="1"/>
      <c r="W53" s="1"/>
      <c r="X53" s="1"/>
      <c r="Y53" s="1"/>
    </row>
    <row r="54" spans="1:25" ht="52.5" customHeight="1" thickBot="1">
      <c r="A54" s="26" t="s">
        <v>71</v>
      </c>
      <c r="B54" s="27">
        <v>1</v>
      </c>
      <c r="C54" s="265" t="s">
        <v>72</v>
      </c>
      <c r="D54" s="266"/>
      <c r="E54" s="267"/>
    </row>
    <row r="55" spans="1:25" ht="48" customHeight="1">
      <c r="A55" s="268" t="s">
        <v>73</v>
      </c>
      <c r="B55" s="270">
        <v>1</v>
      </c>
      <c r="C55" s="272" t="s">
        <v>594</v>
      </c>
      <c r="D55" s="273"/>
      <c r="E55" s="274"/>
    </row>
    <row r="56" spans="1:25" ht="42.75" customHeight="1" thickBot="1">
      <c r="A56" s="269"/>
      <c r="B56" s="271"/>
      <c r="C56" s="275"/>
      <c r="D56" s="276"/>
      <c r="E56" s="277"/>
      <c r="F56" s="1"/>
      <c r="G56" s="1"/>
      <c r="H56" s="1"/>
      <c r="I56" s="1"/>
      <c r="J56" s="1"/>
      <c r="K56" s="1"/>
      <c r="L56" s="1"/>
      <c r="M56" s="1"/>
      <c r="N56" s="1"/>
      <c r="O56" s="1"/>
      <c r="P56" s="1"/>
      <c r="Q56" s="1"/>
      <c r="R56" s="1"/>
      <c r="S56" s="1"/>
      <c r="T56" s="1"/>
      <c r="U56" s="1"/>
      <c r="V56" s="1"/>
      <c r="W56" s="1"/>
      <c r="X56" s="1"/>
      <c r="Y56" s="1"/>
    </row>
    <row r="57" spans="1:25" s="183" customFormat="1" ht="42.75" customHeight="1" thickBot="1">
      <c r="A57" s="197" t="s">
        <v>319</v>
      </c>
      <c r="B57" s="198">
        <v>1</v>
      </c>
      <c r="C57" s="282" t="s">
        <v>582</v>
      </c>
      <c r="D57" s="286"/>
      <c r="E57" s="287"/>
    </row>
    <row r="58" spans="1:25" s="183" customFormat="1" ht="42.75" customHeight="1" thickBot="1">
      <c r="A58" s="199" t="s">
        <v>325</v>
      </c>
      <c r="B58" s="200">
        <v>1</v>
      </c>
      <c r="C58" s="282" t="s">
        <v>583</v>
      </c>
      <c r="D58" s="286"/>
      <c r="E58" s="287"/>
    </row>
    <row r="59" spans="1:25" s="183" customFormat="1" ht="42.75" customHeight="1" thickBot="1">
      <c r="A59" s="199" t="s">
        <v>584</v>
      </c>
      <c r="B59" s="200">
        <v>1</v>
      </c>
      <c r="C59" s="282" t="s">
        <v>585</v>
      </c>
      <c r="D59" s="286"/>
      <c r="E59" s="287"/>
    </row>
    <row r="60" spans="1:25" s="183" customFormat="1" ht="42.75" customHeight="1" thickBot="1">
      <c r="A60" s="199" t="s">
        <v>586</v>
      </c>
      <c r="B60" s="200">
        <v>1</v>
      </c>
      <c r="C60" s="282" t="s">
        <v>587</v>
      </c>
      <c r="D60" s="286"/>
      <c r="E60" s="287"/>
    </row>
    <row r="61" spans="1:25" s="183" customFormat="1" ht="42.75" customHeight="1" thickBot="1">
      <c r="A61" s="199" t="s">
        <v>326</v>
      </c>
      <c r="B61" s="200">
        <v>1</v>
      </c>
      <c r="C61" s="282" t="s">
        <v>588</v>
      </c>
      <c r="D61" s="286"/>
      <c r="E61" s="287"/>
    </row>
    <row r="62" spans="1:25" s="183" customFormat="1" ht="42.75" customHeight="1" thickBot="1">
      <c r="A62" s="199" t="s">
        <v>589</v>
      </c>
      <c r="B62" s="200">
        <v>1</v>
      </c>
      <c r="C62" s="282" t="s">
        <v>590</v>
      </c>
      <c r="D62" s="286"/>
      <c r="E62" s="287"/>
    </row>
    <row r="63" spans="1:25" s="183" customFormat="1" ht="42.75" customHeight="1" thickBot="1">
      <c r="A63" s="199" t="s">
        <v>323</v>
      </c>
      <c r="B63" s="200">
        <v>1</v>
      </c>
      <c r="C63" s="282" t="s">
        <v>591</v>
      </c>
      <c r="D63" s="286"/>
      <c r="E63" s="287"/>
    </row>
    <row r="64" spans="1:25" s="183" customFormat="1" ht="42.75" customHeight="1" thickBot="1">
      <c r="A64" s="199" t="s">
        <v>327</v>
      </c>
      <c r="B64" s="119" t="s">
        <v>595</v>
      </c>
      <c r="C64" s="288"/>
      <c r="D64" s="289"/>
      <c r="E64" s="290"/>
    </row>
    <row r="65" spans="1:14" s="183" customFormat="1" ht="42.75" customHeight="1" thickBot="1">
      <c r="A65" s="199" t="s">
        <v>593</v>
      </c>
      <c r="B65" s="119" t="s">
        <v>595</v>
      </c>
      <c r="C65" s="288"/>
      <c r="D65" s="289"/>
      <c r="E65" s="290"/>
    </row>
    <row r="66" spans="1:14" s="183" customFormat="1" ht="42.75" customHeight="1">
      <c r="A66" s="201"/>
      <c r="B66" s="201"/>
      <c r="C66" s="201"/>
      <c r="D66" s="201"/>
      <c r="E66" s="201"/>
    </row>
    <row r="67" spans="1:14" ht="15.75" customHeight="1">
      <c r="A67" s="1"/>
    </row>
    <row r="68" spans="1:14" ht="15.75" customHeight="1">
      <c r="A68" s="2" t="s">
        <v>74</v>
      </c>
    </row>
    <row r="69" spans="1:14" ht="15.75" customHeight="1" thickBot="1">
      <c r="A69" s="22" t="s">
        <v>67</v>
      </c>
      <c r="B69" s="28" t="s">
        <v>68</v>
      </c>
      <c r="C69" s="278" t="s">
        <v>75</v>
      </c>
      <c r="D69" s="266"/>
      <c r="E69" s="267"/>
    </row>
    <row r="70" spans="1:14" ht="42.75" customHeight="1" thickBot="1">
      <c r="A70" s="24" t="s">
        <v>69</v>
      </c>
      <c r="B70" s="29">
        <v>1</v>
      </c>
      <c r="C70" s="279" t="s">
        <v>76</v>
      </c>
      <c r="D70" s="280"/>
      <c r="E70" s="281"/>
    </row>
    <row r="71" spans="1:14" ht="45" customHeight="1" thickBot="1">
      <c r="A71" s="26" t="s">
        <v>71</v>
      </c>
      <c r="B71" s="30">
        <v>1</v>
      </c>
      <c r="C71" s="282" t="s">
        <v>76</v>
      </c>
      <c r="D71" s="280"/>
      <c r="E71" s="281"/>
      <c r="J71" s="183"/>
      <c r="K71" s="183"/>
      <c r="L71" s="183"/>
      <c r="M71" s="183"/>
      <c r="N71" s="183"/>
    </row>
    <row r="72" spans="1:14" ht="50.25" customHeight="1" thickBot="1">
      <c r="A72" s="94" t="s">
        <v>73</v>
      </c>
      <c r="B72" s="95" t="s">
        <v>77</v>
      </c>
      <c r="C72" s="283" t="s">
        <v>76</v>
      </c>
      <c r="D72" s="284"/>
      <c r="E72" s="285"/>
      <c r="J72" s="183"/>
      <c r="K72" s="183"/>
      <c r="L72" s="183"/>
      <c r="M72" s="183"/>
      <c r="N72" s="183"/>
    </row>
    <row r="73" spans="1:14" s="88" customFormat="1" ht="43.5" customHeight="1" thickBot="1">
      <c r="A73" s="197" t="s">
        <v>319</v>
      </c>
      <c r="B73" s="198">
        <v>1</v>
      </c>
      <c r="C73" s="282" t="s">
        <v>76</v>
      </c>
      <c r="D73" s="286"/>
      <c r="E73" s="287"/>
      <c r="J73" s="183"/>
      <c r="K73" s="183"/>
      <c r="L73" s="183"/>
      <c r="M73" s="183"/>
      <c r="N73" s="183"/>
    </row>
    <row r="74" spans="1:14" s="88" customFormat="1" ht="43.5" customHeight="1" thickBot="1">
      <c r="A74" s="199" t="s">
        <v>325</v>
      </c>
      <c r="B74" s="200">
        <v>1</v>
      </c>
      <c r="C74" s="282" t="s">
        <v>76</v>
      </c>
      <c r="D74" s="286"/>
      <c r="E74" s="287"/>
      <c r="J74" s="183"/>
      <c r="K74" s="183"/>
      <c r="L74" s="183"/>
      <c r="M74" s="183"/>
      <c r="N74" s="183"/>
    </row>
    <row r="75" spans="1:14" s="88" customFormat="1" ht="48.75" customHeight="1" thickBot="1">
      <c r="A75" s="199" t="s">
        <v>584</v>
      </c>
      <c r="B75" s="200">
        <v>1</v>
      </c>
      <c r="C75" s="282" t="s">
        <v>596</v>
      </c>
      <c r="D75" s="286"/>
      <c r="E75" s="287"/>
      <c r="J75" s="183"/>
      <c r="K75" s="183"/>
      <c r="L75" s="183"/>
      <c r="M75" s="183"/>
      <c r="N75" s="183"/>
    </row>
    <row r="76" spans="1:14" s="88" customFormat="1" ht="51.75" customHeight="1" thickBot="1">
      <c r="A76" s="199" t="s">
        <v>597</v>
      </c>
      <c r="B76" s="200">
        <v>1</v>
      </c>
      <c r="C76" s="282" t="s">
        <v>596</v>
      </c>
      <c r="D76" s="286"/>
      <c r="E76" s="287"/>
      <c r="J76" s="183"/>
      <c r="K76" s="183"/>
      <c r="L76" s="183"/>
      <c r="M76" s="183"/>
      <c r="N76" s="183"/>
    </row>
    <row r="77" spans="1:14" s="88" customFormat="1" ht="48" customHeight="1" thickBot="1">
      <c r="A77" s="199" t="s">
        <v>598</v>
      </c>
      <c r="B77" s="200">
        <v>1</v>
      </c>
      <c r="C77" s="282" t="s">
        <v>599</v>
      </c>
      <c r="D77" s="286"/>
      <c r="E77" s="287"/>
      <c r="J77" s="183"/>
      <c r="K77" s="183"/>
      <c r="L77" s="183"/>
      <c r="M77" s="183"/>
      <c r="N77" s="183"/>
    </row>
    <row r="78" spans="1:14" s="88" customFormat="1" ht="51.75" customHeight="1" thickBot="1">
      <c r="A78" s="199" t="s">
        <v>600</v>
      </c>
      <c r="B78" s="200">
        <v>1</v>
      </c>
      <c r="C78" s="282" t="s">
        <v>599</v>
      </c>
      <c r="D78" s="286"/>
      <c r="E78" s="287"/>
      <c r="J78" s="183"/>
      <c r="K78" s="183"/>
      <c r="L78" s="183"/>
      <c r="M78" s="183"/>
      <c r="N78" s="183"/>
    </row>
    <row r="79" spans="1:14" s="88" customFormat="1" ht="37.5" customHeight="1" thickBot="1">
      <c r="A79" s="199" t="s">
        <v>323</v>
      </c>
      <c r="B79" s="119" t="s">
        <v>592</v>
      </c>
      <c r="C79" s="314" t="s">
        <v>601</v>
      </c>
      <c r="D79" s="315"/>
      <c r="E79" s="316"/>
      <c r="J79" s="183"/>
      <c r="K79" s="183"/>
      <c r="L79" s="183"/>
      <c r="M79" s="183"/>
      <c r="N79" s="183"/>
    </row>
    <row r="80" spans="1:14" s="88" customFormat="1" ht="33.75" customHeight="1" thickBot="1">
      <c r="A80" s="199" t="s">
        <v>327</v>
      </c>
      <c r="B80" s="119" t="s">
        <v>592</v>
      </c>
      <c r="C80" s="314" t="s">
        <v>601</v>
      </c>
      <c r="D80" s="315"/>
      <c r="E80" s="316"/>
    </row>
    <row r="81" spans="1:25" s="88" customFormat="1" ht="28.5" customHeight="1" thickBot="1">
      <c r="A81" s="199" t="s">
        <v>324</v>
      </c>
      <c r="B81" s="119" t="s">
        <v>592</v>
      </c>
      <c r="C81" s="314" t="s">
        <v>601</v>
      </c>
      <c r="D81" s="315"/>
      <c r="E81" s="316"/>
    </row>
    <row r="82" spans="1:25" ht="15.75" customHeight="1">
      <c r="A82" s="93"/>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2" t="s">
        <v>78</v>
      </c>
      <c r="B83" s="31"/>
      <c r="C83" s="31"/>
      <c r="D83" s="31"/>
      <c r="E83" s="3"/>
      <c r="F83" s="1"/>
    </row>
    <row r="84" spans="1:25" ht="15.75" customHeight="1">
      <c r="A84" s="31"/>
    </row>
    <row r="85" spans="1:25" ht="15.75" customHeight="1" thickBot="1">
      <c r="A85" s="32" t="s">
        <v>67</v>
      </c>
      <c r="B85" s="32" t="s">
        <v>79</v>
      </c>
      <c r="C85" s="32" t="s">
        <v>80</v>
      </c>
      <c r="D85" s="33" t="s">
        <v>81</v>
      </c>
      <c r="E85" s="312" t="s">
        <v>82</v>
      </c>
      <c r="F85" s="313"/>
    </row>
    <row r="86" spans="1:25" ht="30" customHeight="1" thickBot="1">
      <c r="A86" s="35" t="s">
        <v>69</v>
      </c>
      <c r="B86" s="36">
        <v>3</v>
      </c>
      <c r="C86" s="36">
        <v>3</v>
      </c>
      <c r="D86" s="36">
        <v>0</v>
      </c>
      <c r="E86" s="301" t="s">
        <v>83</v>
      </c>
      <c r="F86" s="302"/>
      <c r="G86" s="1"/>
    </row>
    <row r="87" spans="1:25" ht="30" customHeight="1">
      <c r="A87" s="96" t="s">
        <v>71</v>
      </c>
      <c r="B87" s="97">
        <v>3</v>
      </c>
      <c r="C87" s="97">
        <v>3</v>
      </c>
      <c r="D87" s="97">
        <v>0</v>
      </c>
      <c r="E87" s="303" t="s">
        <v>83</v>
      </c>
      <c r="F87" s="304"/>
      <c r="G87" s="1"/>
    </row>
    <row r="88" spans="1:25" ht="30" customHeight="1" thickBot="1">
      <c r="A88" s="98" t="s">
        <v>73</v>
      </c>
      <c r="B88" s="99">
        <v>4</v>
      </c>
      <c r="C88" s="99">
        <v>3</v>
      </c>
      <c r="D88" s="99">
        <v>1</v>
      </c>
      <c r="E88" s="305" t="s">
        <v>83</v>
      </c>
      <c r="F88" s="305"/>
      <c r="G88" s="1"/>
    </row>
    <row r="89" spans="1:25" s="88" customFormat="1" ht="30" customHeight="1" thickBot="1">
      <c r="A89" s="208" t="s">
        <v>319</v>
      </c>
      <c r="B89" s="209">
        <v>4</v>
      </c>
      <c r="C89" s="209">
        <v>4</v>
      </c>
      <c r="D89" s="210">
        <v>0</v>
      </c>
      <c r="E89" s="360" t="s">
        <v>83</v>
      </c>
      <c r="F89" s="361"/>
    </row>
    <row r="90" spans="1:25" s="88" customFormat="1" ht="30" customHeight="1" thickBot="1">
      <c r="A90" s="211" t="s">
        <v>325</v>
      </c>
      <c r="B90" s="212">
        <v>7</v>
      </c>
      <c r="C90" s="212">
        <v>7</v>
      </c>
      <c r="D90" s="213">
        <v>0</v>
      </c>
      <c r="E90" s="362" t="s">
        <v>83</v>
      </c>
      <c r="F90" s="361"/>
    </row>
    <row r="91" spans="1:25" s="88" customFormat="1" ht="30" customHeight="1" thickBot="1">
      <c r="A91" s="211" t="s">
        <v>320</v>
      </c>
      <c r="B91" s="212">
        <v>0</v>
      </c>
      <c r="C91" s="212">
        <v>0</v>
      </c>
      <c r="D91" s="212">
        <v>0</v>
      </c>
      <c r="E91" s="362" t="s">
        <v>83</v>
      </c>
      <c r="F91" s="361"/>
    </row>
    <row r="92" spans="1:25" s="88" customFormat="1" ht="30" customHeight="1" thickBot="1">
      <c r="A92" s="214" t="s">
        <v>597</v>
      </c>
      <c r="B92" s="215">
        <v>0</v>
      </c>
      <c r="C92" s="215">
        <v>0</v>
      </c>
      <c r="D92" s="216">
        <v>0</v>
      </c>
      <c r="E92" s="360" t="s">
        <v>83</v>
      </c>
      <c r="F92" s="361"/>
    </row>
    <row r="93" spans="1:25" s="88" customFormat="1" ht="30" customHeight="1" thickBot="1">
      <c r="A93" s="217" t="s">
        <v>598</v>
      </c>
      <c r="B93" s="218">
        <v>1</v>
      </c>
      <c r="C93" s="218">
        <v>1</v>
      </c>
      <c r="D93" s="219">
        <v>0</v>
      </c>
      <c r="E93" s="362" t="s">
        <v>83</v>
      </c>
      <c r="F93" s="361"/>
    </row>
    <row r="94" spans="1:25" s="88" customFormat="1" ht="30" customHeight="1" thickBot="1">
      <c r="A94" s="217" t="s">
        <v>604</v>
      </c>
      <c r="B94" s="218">
        <v>2</v>
      </c>
      <c r="C94" s="218">
        <v>2</v>
      </c>
      <c r="D94" s="218">
        <v>0</v>
      </c>
      <c r="E94" s="362" t="s">
        <v>83</v>
      </c>
      <c r="F94" s="361"/>
    </row>
    <row r="95" spans="1:25" s="88" customFormat="1" ht="30" customHeight="1" thickTop="1" thickBot="1">
      <c r="A95" s="202" t="s">
        <v>602</v>
      </c>
      <c r="B95" s="203">
        <v>1</v>
      </c>
      <c r="C95" s="203">
        <v>1</v>
      </c>
      <c r="D95" s="204">
        <v>0</v>
      </c>
      <c r="E95" s="309" t="s">
        <v>83</v>
      </c>
      <c r="F95" s="310"/>
    </row>
    <row r="96" spans="1:25" s="88" customFormat="1" ht="30" customHeight="1" thickTop="1" thickBot="1">
      <c r="A96" s="205" t="s">
        <v>603</v>
      </c>
      <c r="B96" s="206">
        <v>2</v>
      </c>
      <c r="C96" s="206">
        <v>2</v>
      </c>
      <c r="D96" s="207">
        <v>0</v>
      </c>
      <c r="E96" s="309" t="s">
        <v>83</v>
      </c>
      <c r="F96" s="310"/>
    </row>
    <row r="97" spans="1:8" s="88" customFormat="1" ht="30" customHeight="1" thickTop="1" thickBot="1">
      <c r="A97" s="205" t="s">
        <v>593</v>
      </c>
      <c r="B97" s="206">
        <v>0</v>
      </c>
      <c r="C97" s="206">
        <v>2</v>
      </c>
      <c r="D97" s="206">
        <v>0</v>
      </c>
      <c r="E97" s="309" t="s">
        <v>83</v>
      </c>
      <c r="F97" s="310"/>
    </row>
    <row r="98" spans="1:8" ht="15.75" customHeight="1" thickTop="1">
      <c r="A98" s="1"/>
    </row>
    <row r="99" spans="1:8" ht="15.75" customHeight="1">
      <c r="A99" s="2" t="s">
        <v>84</v>
      </c>
      <c r="B99" s="31"/>
      <c r="C99" s="31"/>
      <c r="D99" s="31"/>
      <c r="E99" s="3"/>
      <c r="F99" s="31"/>
    </row>
    <row r="100" spans="1:8" ht="54" customHeight="1">
      <c r="A100" s="32" t="s">
        <v>85</v>
      </c>
      <c r="B100" s="32" t="s">
        <v>86</v>
      </c>
      <c r="C100" s="32" t="s">
        <v>87</v>
      </c>
      <c r="D100" s="32" t="s">
        <v>88</v>
      </c>
      <c r="E100" s="32" t="s">
        <v>89</v>
      </c>
      <c r="F100" s="32" t="s">
        <v>90</v>
      </c>
      <c r="G100" s="32" t="s">
        <v>91</v>
      </c>
      <c r="H100" s="32" t="s">
        <v>92</v>
      </c>
    </row>
    <row r="101" spans="1:8" ht="69.75" customHeight="1">
      <c r="A101" s="306">
        <v>1</v>
      </c>
      <c r="B101" s="311" t="s">
        <v>93</v>
      </c>
      <c r="C101" s="9" t="s">
        <v>94</v>
      </c>
      <c r="D101" s="308" t="s">
        <v>95</v>
      </c>
      <c r="E101" s="308" t="s">
        <v>96</v>
      </c>
      <c r="F101" s="308" t="s">
        <v>97</v>
      </c>
      <c r="G101" s="320">
        <v>1</v>
      </c>
      <c r="H101" s="311" t="s">
        <v>98</v>
      </c>
    </row>
    <row r="102" spans="1:8" ht="147.75" customHeight="1">
      <c r="A102" s="307"/>
      <c r="B102" s="307"/>
      <c r="C102" s="37" t="s">
        <v>99</v>
      </c>
      <c r="D102" s="307"/>
      <c r="E102" s="307"/>
      <c r="F102" s="307"/>
      <c r="G102" s="307"/>
      <c r="H102" s="307"/>
    </row>
    <row r="103" spans="1:8" ht="188.25" customHeight="1">
      <c r="A103" s="22">
        <v>2</v>
      </c>
      <c r="B103" s="32" t="s">
        <v>100</v>
      </c>
      <c r="C103" s="37" t="s">
        <v>101</v>
      </c>
      <c r="D103" s="37" t="s">
        <v>102</v>
      </c>
      <c r="E103" s="37" t="s">
        <v>103</v>
      </c>
      <c r="F103" s="22" t="s">
        <v>97</v>
      </c>
      <c r="G103" s="38">
        <v>1</v>
      </c>
      <c r="H103" s="37" t="s">
        <v>98</v>
      </c>
    </row>
    <row r="104" spans="1:8" ht="174" customHeight="1">
      <c r="A104" s="22">
        <v>3</v>
      </c>
      <c r="B104" s="32" t="s">
        <v>104</v>
      </c>
      <c r="C104" s="37" t="s">
        <v>105</v>
      </c>
      <c r="D104" s="23" t="s">
        <v>106</v>
      </c>
      <c r="E104" s="37" t="s">
        <v>107</v>
      </c>
      <c r="F104" s="22" t="s">
        <v>97</v>
      </c>
      <c r="G104" s="38">
        <v>1</v>
      </c>
      <c r="H104" s="37" t="s">
        <v>108</v>
      </c>
    </row>
    <row r="105" spans="1:8" ht="15.75" customHeight="1">
      <c r="A105" s="1"/>
    </row>
    <row r="106" spans="1:8" ht="15.75" customHeight="1">
      <c r="A106" s="2" t="s">
        <v>109</v>
      </c>
      <c r="B106" s="31"/>
      <c r="C106" s="31"/>
      <c r="D106" s="31"/>
      <c r="E106" s="3"/>
      <c r="F106" s="31"/>
    </row>
    <row r="107" spans="1:8" ht="15.75" customHeight="1">
      <c r="A107" s="1"/>
      <c r="B107" s="1"/>
      <c r="C107" s="317" t="s">
        <v>110</v>
      </c>
      <c r="D107" s="318"/>
      <c r="E107" s="318"/>
      <c r="F107" s="319"/>
    </row>
    <row r="108" spans="1:8" ht="15.75" customHeight="1">
      <c r="A108" s="32" t="s">
        <v>85</v>
      </c>
      <c r="B108" s="33" t="s">
        <v>86</v>
      </c>
      <c r="C108" s="32" t="s">
        <v>111</v>
      </c>
      <c r="D108" s="32" t="s">
        <v>112</v>
      </c>
      <c r="E108" s="32" t="s">
        <v>113</v>
      </c>
      <c r="F108" s="32" t="s">
        <v>114</v>
      </c>
    </row>
    <row r="109" spans="1:8" ht="15.75" customHeight="1">
      <c r="A109" s="22">
        <v>1</v>
      </c>
      <c r="B109" s="28" t="s">
        <v>115</v>
      </c>
      <c r="C109" s="32"/>
      <c r="D109" s="32"/>
      <c r="E109" s="32" t="s">
        <v>116</v>
      </c>
      <c r="F109" s="32"/>
    </row>
    <row r="110" spans="1:8" ht="22.5" customHeight="1">
      <c r="A110" s="22">
        <v>2</v>
      </c>
      <c r="B110" s="34" t="s">
        <v>117</v>
      </c>
      <c r="C110" s="32"/>
      <c r="D110" s="32"/>
      <c r="E110" s="32" t="s">
        <v>116</v>
      </c>
      <c r="F110" s="32"/>
    </row>
    <row r="111" spans="1:8" ht="57.75" customHeight="1">
      <c r="A111" s="22">
        <v>3</v>
      </c>
      <c r="B111" s="28" t="s">
        <v>118</v>
      </c>
      <c r="C111" s="32"/>
      <c r="D111" s="32"/>
      <c r="E111" s="32" t="s">
        <v>116</v>
      </c>
      <c r="F111" s="32"/>
    </row>
    <row r="112" spans="1:8" ht="15.75" customHeight="1">
      <c r="A112" s="1"/>
    </row>
    <row r="113" spans="1:26" ht="31.5" customHeight="1">
      <c r="A113" s="39" t="s">
        <v>119</v>
      </c>
      <c r="B113" s="40"/>
      <c r="C113" s="40"/>
      <c r="D113" s="31"/>
      <c r="E113" s="31"/>
      <c r="F113" s="321"/>
      <c r="G113" s="321"/>
      <c r="H113" s="321"/>
    </row>
    <row r="114" spans="1:26" ht="52.5" customHeight="1">
      <c r="A114" s="23" t="s">
        <v>85</v>
      </c>
      <c r="B114" s="23" t="s">
        <v>86</v>
      </c>
      <c r="C114" s="23" t="s">
        <v>87</v>
      </c>
      <c r="D114" s="23" t="s">
        <v>88</v>
      </c>
      <c r="E114" s="23" t="s">
        <v>89</v>
      </c>
      <c r="F114" s="23" t="s">
        <v>91</v>
      </c>
      <c r="G114" s="23" t="s">
        <v>120</v>
      </c>
      <c r="H114" s="23" t="s">
        <v>121</v>
      </c>
    </row>
    <row r="115" spans="1:26" ht="45" customHeight="1">
      <c r="A115" s="23">
        <v>1</v>
      </c>
      <c r="B115" s="28" t="s">
        <v>122</v>
      </c>
      <c r="C115" s="41" t="s">
        <v>123</v>
      </c>
      <c r="D115" s="41" t="s">
        <v>124</v>
      </c>
      <c r="E115" s="42" t="s">
        <v>125</v>
      </c>
      <c r="F115" s="100">
        <v>0.8</v>
      </c>
      <c r="G115" s="101" t="s">
        <v>126</v>
      </c>
      <c r="H115" s="23" t="s">
        <v>127</v>
      </c>
      <c r="I115" s="1"/>
      <c r="J115" s="1"/>
      <c r="K115" s="1"/>
      <c r="L115" s="1"/>
      <c r="M115" s="1"/>
      <c r="N115" s="1"/>
      <c r="O115" s="1"/>
      <c r="P115" s="1"/>
      <c r="Q115" s="1"/>
      <c r="R115" s="1"/>
      <c r="S115" s="1"/>
      <c r="T115" s="1"/>
      <c r="U115" s="1"/>
      <c r="V115" s="1"/>
      <c r="W115" s="1"/>
      <c r="X115" s="1"/>
      <c r="Y115" s="1"/>
      <c r="Z115" s="1"/>
    </row>
    <row r="116" spans="1:26" ht="57.75" customHeight="1">
      <c r="A116" s="23">
        <v>2</v>
      </c>
      <c r="B116" s="23" t="s">
        <v>128</v>
      </c>
      <c r="C116" s="41" t="s">
        <v>129</v>
      </c>
      <c r="D116" s="41" t="s">
        <v>130</v>
      </c>
      <c r="E116" s="42" t="s">
        <v>131</v>
      </c>
      <c r="F116" s="100">
        <v>0.85</v>
      </c>
      <c r="G116" s="101" t="s">
        <v>132</v>
      </c>
      <c r="H116" s="23" t="s">
        <v>127</v>
      </c>
      <c r="I116" s="1"/>
      <c r="J116" s="1"/>
      <c r="K116" s="1"/>
      <c r="L116" s="1"/>
      <c r="M116" s="1"/>
      <c r="N116" s="1"/>
      <c r="O116" s="1"/>
      <c r="P116" s="1"/>
      <c r="Q116" s="1"/>
      <c r="R116" s="1"/>
      <c r="S116" s="1"/>
      <c r="T116" s="1"/>
      <c r="U116" s="1"/>
      <c r="V116" s="1"/>
      <c r="W116" s="1"/>
      <c r="X116" s="1"/>
      <c r="Y116" s="1"/>
      <c r="Z116" s="1"/>
    </row>
    <row r="117" spans="1:26" ht="57" customHeight="1">
      <c r="A117" s="41">
        <v>3</v>
      </c>
      <c r="B117" s="23" t="s">
        <v>133</v>
      </c>
      <c r="C117" s="41" t="s">
        <v>134</v>
      </c>
      <c r="D117" s="41" t="s">
        <v>135</v>
      </c>
      <c r="E117" s="42" t="s">
        <v>131</v>
      </c>
      <c r="F117" s="100">
        <v>0.8</v>
      </c>
      <c r="G117" s="101" t="s">
        <v>136</v>
      </c>
      <c r="H117" s="23" t="s">
        <v>127</v>
      </c>
      <c r="I117" s="1"/>
      <c r="J117" s="1"/>
      <c r="K117" s="1"/>
      <c r="L117" s="1"/>
      <c r="M117" s="1"/>
      <c r="N117" s="1"/>
      <c r="O117" s="1"/>
      <c r="P117" s="1"/>
      <c r="Q117" s="1"/>
      <c r="R117" s="1"/>
      <c r="S117" s="1"/>
      <c r="T117" s="1"/>
      <c r="U117" s="1"/>
      <c r="V117" s="1"/>
      <c r="W117" s="1"/>
      <c r="X117" s="1"/>
      <c r="Y117" s="1"/>
      <c r="Z117" s="1"/>
    </row>
    <row r="118" spans="1:26" ht="39" customHeight="1">
      <c r="A118" s="41">
        <v>4</v>
      </c>
      <c r="B118" s="23" t="s">
        <v>137</v>
      </c>
      <c r="C118" s="41" t="s">
        <v>138</v>
      </c>
      <c r="D118" s="41" t="s">
        <v>139</v>
      </c>
      <c r="E118" s="43" t="s">
        <v>131</v>
      </c>
      <c r="F118" s="100">
        <v>0.9</v>
      </c>
      <c r="G118" s="101" t="s">
        <v>140</v>
      </c>
      <c r="H118" s="23" t="s">
        <v>127</v>
      </c>
      <c r="I118" s="1"/>
      <c r="J118" s="1"/>
      <c r="K118" s="1"/>
      <c r="L118" s="1"/>
      <c r="M118" s="1"/>
      <c r="N118" s="1"/>
      <c r="O118" s="1"/>
      <c r="P118" s="1"/>
      <c r="Q118" s="1"/>
      <c r="R118" s="1"/>
      <c r="S118" s="1"/>
      <c r="T118" s="1"/>
      <c r="U118" s="1"/>
      <c r="V118" s="1"/>
      <c r="W118" s="1"/>
      <c r="X118" s="1"/>
      <c r="Y118" s="1"/>
      <c r="Z118" s="1"/>
    </row>
    <row r="119" spans="1:26" ht="57" customHeight="1" thickBot="1">
      <c r="A119" s="41">
        <v>5</v>
      </c>
      <c r="B119" s="41" t="s">
        <v>141</v>
      </c>
      <c r="C119" s="41" t="s">
        <v>142</v>
      </c>
      <c r="D119" s="41" t="s">
        <v>143</v>
      </c>
      <c r="E119" s="43" t="s">
        <v>131</v>
      </c>
      <c r="F119" s="100">
        <v>0.8</v>
      </c>
      <c r="G119" s="101" t="s">
        <v>144</v>
      </c>
      <c r="H119" s="23" t="s">
        <v>127</v>
      </c>
      <c r="I119" s="1"/>
      <c r="J119" s="1"/>
      <c r="K119" s="1"/>
      <c r="L119" s="1"/>
      <c r="M119" s="1"/>
      <c r="N119" s="1"/>
      <c r="O119" s="1"/>
      <c r="P119" s="1"/>
      <c r="Q119" s="1"/>
      <c r="R119" s="1"/>
      <c r="S119" s="1"/>
      <c r="T119" s="1"/>
      <c r="U119" s="1"/>
      <c r="V119" s="1"/>
      <c r="W119" s="1"/>
      <c r="X119" s="1"/>
      <c r="Y119" s="1"/>
      <c r="Z119" s="1"/>
    </row>
    <row r="120" spans="1:26" s="88" customFormat="1" ht="57" customHeight="1" thickBot="1">
      <c r="A120" s="104">
        <v>6</v>
      </c>
      <c r="B120" s="105" t="s">
        <v>328</v>
      </c>
      <c r="C120" s="105" t="s">
        <v>329</v>
      </c>
      <c r="D120" s="105" t="s">
        <v>330</v>
      </c>
      <c r="E120" s="106" t="s">
        <v>131</v>
      </c>
      <c r="F120" s="107">
        <v>0.8</v>
      </c>
      <c r="G120" s="108" t="s">
        <v>331</v>
      </c>
      <c r="H120" s="105" t="s">
        <v>127</v>
      </c>
    </row>
    <row r="121" spans="1:26" ht="67.5" customHeight="1">
      <c r="A121" s="41">
        <v>7</v>
      </c>
      <c r="B121" s="23" t="s">
        <v>145</v>
      </c>
      <c r="C121" s="41" t="s">
        <v>146</v>
      </c>
      <c r="D121" s="41" t="s">
        <v>147</v>
      </c>
      <c r="E121" s="43" t="s">
        <v>131</v>
      </c>
      <c r="F121" s="100">
        <v>0.85</v>
      </c>
      <c r="G121" s="101" t="s">
        <v>148</v>
      </c>
      <c r="H121" s="23" t="s">
        <v>127</v>
      </c>
      <c r="I121" s="1"/>
      <c r="J121" s="1"/>
      <c r="K121" s="1"/>
      <c r="L121" s="1"/>
      <c r="M121" s="1"/>
      <c r="N121" s="1"/>
      <c r="O121" s="1"/>
      <c r="P121" s="1"/>
      <c r="Q121" s="1"/>
      <c r="R121" s="1"/>
      <c r="S121" s="1"/>
      <c r="T121" s="1"/>
      <c r="U121" s="1"/>
      <c r="V121" s="1"/>
      <c r="W121" s="1"/>
      <c r="X121" s="1"/>
      <c r="Y121" s="1"/>
      <c r="Z121" s="1"/>
    </row>
    <row r="122" spans="1:26" ht="82.5" customHeight="1">
      <c r="A122" s="41">
        <v>8</v>
      </c>
      <c r="B122" s="23" t="s">
        <v>149</v>
      </c>
      <c r="C122" s="41" t="s">
        <v>150</v>
      </c>
      <c r="D122" s="41" t="s">
        <v>151</v>
      </c>
      <c r="E122" s="43" t="s">
        <v>131</v>
      </c>
      <c r="F122" s="100">
        <v>0.85</v>
      </c>
      <c r="G122" s="101" t="s">
        <v>152</v>
      </c>
      <c r="H122" s="23" t="s">
        <v>127</v>
      </c>
      <c r="I122" s="1"/>
      <c r="J122" s="1"/>
      <c r="K122" s="1"/>
      <c r="L122" s="1"/>
      <c r="M122" s="1"/>
      <c r="N122" s="1"/>
      <c r="O122" s="1"/>
      <c r="P122" s="1"/>
      <c r="Q122" s="1"/>
      <c r="R122" s="1"/>
      <c r="S122" s="1"/>
      <c r="T122" s="1"/>
      <c r="U122" s="1"/>
      <c r="V122" s="1"/>
      <c r="W122" s="1"/>
      <c r="X122" s="1"/>
      <c r="Y122" s="1"/>
      <c r="Z122" s="1"/>
    </row>
    <row r="123" spans="1:26" ht="50.25" customHeight="1" thickBot="1">
      <c r="A123" s="41">
        <v>9</v>
      </c>
      <c r="B123" s="23" t="s">
        <v>153</v>
      </c>
      <c r="C123" s="41" t="s">
        <v>154</v>
      </c>
      <c r="D123" s="41" t="s">
        <v>155</v>
      </c>
      <c r="E123" s="43" t="s">
        <v>131</v>
      </c>
      <c r="F123" s="100">
        <v>0.8</v>
      </c>
      <c r="G123" s="101" t="s">
        <v>156</v>
      </c>
      <c r="H123" s="23" t="s">
        <v>127</v>
      </c>
      <c r="I123" s="1"/>
      <c r="J123" s="1"/>
      <c r="K123" s="1"/>
      <c r="L123" s="1"/>
      <c r="M123" s="1"/>
      <c r="N123" s="1"/>
      <c r="O123" s="1"/>
      <c r="P123" s="1"/>
      <c r="Q123" s="1"/>
      <c r="R123" s="1"/>
      <c r="S123" s="1"/>
      <c r="T123" s="1"/>
      <c r="U123" s="1"/>
      <c r="V123" s="1"/>
      <c r="W123" s="1"/>
      <c r="X123" s="1"/>
      <c r="Y123" s="1"/>
      <c r="Z123" s="1"/>
    </row>
    <row r="124" spans="1:26" ht="87" customHeight="1" thickBot="1">
      <c r="A124" s="41">
        <v>10</v>
      </c>
      <c r="B124" s="23" t="s">
        <v>157</v>
      </c>
      <c r="C124" s="23" t="s">
        <v>158</v>
      </c>
      <c r="D124" s="23" t="s">
        <v>159</v>
      </c>
      <c r="E124" s="23" t="s">
        <v>131</v>
      </c>
      <c r="F124" s="101" t="s">
        <v>160</v>
      </c>
      <c r="G124" s="101" t="s">
        <v>161</v>
      </c>
      <c r="H124" s="23" t="s">
        <v>162</v>
      </c>
      <c r="M124" s="263"/>
    </row>
    <row r="125" spans="1:26" ht="95.25" customHeight="1" thickBot="1">
      <c r="A125" s="41">
        <v>11</v>
      </c>
      <c r="B125" s="23" t="s">
        <v>163</v>
      </c>
      <c r="C125" s="23" t="s">
        <v>164</v>
      </c>
      <c r="D125" s="23" t="s">
        <v>165</v>
      </c>
      <c r="E125" s="23" t="s">
        <v>131</v>
      </c>
      <c r="F125" s="101" t="s">
        <v>160</v>
      </c>
      <c r="G125" s="101" t="s">
        <v>166</v>
      </c>
      <c r="H125" s="23" t="s">
        <v>162</v>
      </c>
      <c r="M125" s="264"/>
    </row>
    <row r="126" spans="1:26" ht="62.25" customHeight="1">
      <c r="A126" s="260">
        <v>12</v>
      </c>
      <c r="B126" s="261" t="s">
        <v>167</v>
      </c>
      <c r="C126" s="261" t="s">
        <v>168</v>
      </c>
      <c r="D126" s="261" t="s">
        <v>169</v>
      </c>
      <c r="E126" s="261" t="s">
        <v>170</v>
      </c>
      <c r="F126" s="262" t="s">
        <v>621</v>
      </c>
      <c r="G126" s="261" t="s">
        <v>695</v>
      </c>
      <c r="H126" s="261" t="s">
        <v>171</v>
      </c>
      <c r="I126" s="1"/>
      <c r="J126" s="1"/>
      <c r="K126" s="1"/>
      <c r="L126" s="1"/>
      <c r="M126" s="1"/>
      <c r="N126" s="1"/>
      <c r="O126" s="1"/>
      <c r="P126" s="1"/>
      <c r="Q126" s="1"/>
      <c r="R126" s="1"/>
      <c r="S126" s="1"/>
      <c r="T126" s="1"/>
      <c r="U126" s="1"/>
      <c r="V126" s="1"/>
      <c r="W126" s="1"/>
      <c r="X126" s="1"/>
      <c r="Y126" s="1"/>
      <c r="Z126" s="1"/>
    </row>
    <row r="127" spans="1:26" ht="151.5" customHeight="1">
      <c r="A127" s="41">
        <v>13</v>
      </c>
      <c r="B127" s="23" t="s">
        <v>172</v>
      </c>
      <c r="C127" s="23" t="s">
        <v>173</v>
      </c>
      <c r="D127" s="23" t="s">
        <v>174</v>
      </c>
      <c r="E127" s="23" t="s">
        <v>170</v>
      </c>
      <c r="F127" s="102">
        <v>0.91320000000000001</v>
      </c>
      <c r="G127" s="103" t="s">
        <v>175</v>
      </c>
      <c r="H127" s="23" t="s">
        <v>176</v>
      </c>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row>
    <row r="129" spans="1:26" ht="15.75" customHeight="1" thickBot="1">
      <c r="A129" s="2" t="s">
        <v>177</v>
      </c>
      <c r="B129" s="31"/>
      <c r="C129" s="3"/>
      <c r="D129" s="31"/>
      <c r="E129" s="1"/>
      <c r="F129" s="1"/>
      <c r="G129" s="1"/>
      <c r="H129" s="1"/>
    </row>
    <row r="130" spans="1:26" s="88" customFormat="1" ht="20.25" customHeight="1" thickBot="1">
      <c r="A130" s="322" t="s">
        <v>358</v>
      </c>
      <c r="B130" s="323"/>
      <c r="C130" s="323"/>
      <c r="D130" s="323"/>
      <c r="E130" s="323"/>
      <c r="F130" s="323"/>
      <c r="G130" s="323"/>
      <c r="H130" s="324"/>
    </row>
    <row r="131" spans="1:26" s="88" customFormat="1" ht="15.75" customHeight="1" thickBot="1">
      <c r="A131" s="114"/>
      <c r="B131" s="114"/>
      <c r="C131" s="114"/>
      <c r="D131" s="114"/>
      <c r="E131" s="114"/>
      <c r="F131" s="114"/>
      <c r="G131" s="114"/>
      <c r="H131" s="114"/>
    </row>
    <row r="132" spans="1:26" s="88" customFormat="1" ht="17.25" customHeight="1" thickBot="1">
      <c r="A132" s="115" t="s">
        <v>177</v>
      </c>
      <c r="B132" s="116"/>
      <c r="C132" s="116"/>
      <c r="D132" s="116"/>
      <c r="E132" s="116"/>
      <c r="F132" s="116"/>
      <c r="G132" s="116"/>
      <c r="H132" s="116"/>
    </row>
    <row r="133" spans="1:26" ht="17.25" customHeight="1" thickBot="1">
      <c r="A133" s="117" t="s">
        <v>178</v>
      </c>
      <c r="B133" s="118" t="s">
        <v>179</v>
      </c>
      <c r="C133" s="118" t="s">
        <v>180</v>
      </c>
      <c r="D133" s="118" t="s">
        <v>181</v>
      </c>
      <c r="E133" s="119" t="s">
        <v>182</v>
      </c>
      <c r="F133" s="314" t="s">
        <v>183</v>
      </c>
      <c r="G133" s="315"/>
      <c r="H133" s="316"/>
    </row>
    <row r="134" spans="1:26" ht="42.75" customHeight="1" thickBot="1">
      <c r="A134" s="120">
        <v>385747</v>
      </c>
      <c r="B134" s="118" t="s">
        <v>184</v>
      </c>
      <c r="C134" s="121" t="s">
        <v>359</v>
      </c>
      <c r="D134" s="118" t="s">
        <v>360</v>
      </c>
      <c r="E134" s="119" t="s">
        <v>185</v>
      </c>
      <c r="F134" s="282" t="s">
        <v>186</v>
      </c>
      <c r="G134" s="286"/>
      <c r="H134" s="287"/>
      <c r="I134" s="1"/>
      <c r="J134" s="1"/>
      <c r="K134" s="1"/>
      <c r="L134" s="1"/>
      <c r="M134" s="1"/>
      <c r="N134" s="1"/>
      <c r="O134" s="1"/>
      <c r="P134" s="1"/>
      <c r="Q134" s="1"/>
      <c r="R134" s="1"/>
      <c r="S134" s="1"/>
      <c r="T134" s="1"/>
      <c r="U134" s="1"/>
      <c r="V134" s="1"/>
      <c r="W134" s="1"/>
      <c r="X134" s="1"/>
      <c r="Y134" s="1"/>
      <c r="Z134" s="1"/>
    </row>
    <row r="135" spans="1:26" ht="45.75" customHeight="1" thickBot="1">
      <c r="A135" s="120">
        <v>384542</v>
      </c>
      <c r="B135" s="118" t="s">
        <v>187</v>
      </c>
      <c r="C135" s="121" t="s">
        <v>361</v>
      </c>
      <c r="D135" s="118" t="s">
        <v>188</v>
      </c>
      <c r="E135" s="119" t="s">
        <v>191</v>
      </c>
      <c r="F135" s="282" t="s">
        <v>189</v>
      </c>
      <c r="G135" s="286"/>
      <c r="H135" s="287"/>
      <c r="I135" s="1"/>
      <c r="J135" s="1"/>
      <c r="K135" s="1"/>
      <c r="L135" s="1"/>
      <c r="M135" s="1"/>
      <c r="N135" s="1"/>
      <c r="O135" s="1"/>
      <c r="P135" s="1"/>
      <c r="Q135" s="1"/>
      <c r="R135" s="1"/>
      <c r="S135" s="1"/>
      <c r="T135" s="1"/>
      <c r="U135" s="1"/>
      <c r="V135" s="1"/>
      <c r="W135" s="1"/>
      <c r="X135" s="1"/>
      <c r="Y135" s="1"/>
      <c r="Z135" s="1"/>
    </row>
    <row r="136" spans="1:26" ht="42.75" customHeight="1" thickBot="1">
      <c r="A136" s="120">
        <v>385106</v>
      </c>
      <c r="B136" s="118" t="s">
        <v>190</v>
      </c>
      <c r="C136" s="121" t="s">
        <v>362</v>
      </c>
      <c r="D136" s="118" t="s">
        <v>363</v>
      </c>
      <c r="E136" s="119" t="s">
        <v>191</v>
      </c>
      <c r="F136" s="282" t="s">
        <v>192</v>
      </c>
      <c r="G136" s="286"/>
      <c r="H136" s="287"/>
      <c r="I136" s="1"/>
      <c r="J136" s="1"/>
      <c r="K136" s="1"/>
      <c r="L136" s="1"/>
      <c r="M136" s="1"/>
      <c r="N136" s="1"/>
      <c r="O136" s="1"/>
      <c r="P136" s="1"/>
      <c r="Q136" s="1"/>
      <c r="R136" s="1"/>
      <c r="S136" s="1"/>
      <c r="T136" s="1"/>
      <c r="U136" s="1"/>
      <c r="V136" s="1"/>
      <c r="W136" s="1"/>
      <c r="X136" s="1"/>
      <c r="Y136" s="1"/>
      <c r="Z136" s="1"/>
    </row>
    <row r="137" spans="1:26" ht="42.75" customHeight="1" thickBot="1">
      <c r="A137" s="120">
        <v>395238</v>
      </c>
      <c r="B137" s="118" t="s">
        <v>193</v>
      </c>
      <c r="C137" s="121" t="s">
        <v>364</v>
      </c>
      <c r="D137" s="118" t="s">
        <v>194</v>
      </c>
      <c r="E137" s="122" t="s">
        <v>191</v>
      </c>
      <c r="F137" s="282" t="s">
        <v>195</v>
      </c>
      <c r="G137" s="286"/>
      <c r="H137" s="287"/>
      <c r="I137" s="1"/>
      <c r="J137" s="1"/>
      <c r="K137" s="1"/>
      <c r="L137" s="1"/>
      <c r="M137" s="1"/>
      <c r="N137" s="1"/>
      <c r="O137" s="1"/>
      <c r="P137" s="1"/>
      <c r="Q137" s="1"/>
      <c r="R137" s="1"/>
      <c r="S137" s="1"/>
      <c r="T137" s="1"/>
      <c r="U137" s="1"/>
      <c r="V137" s="1"/>
      <c r="W137" s="1"/>
      <c r="X137" s="1"/>
      <c r="Y137" s="1"/>
      <c r="Z137" s="1"/>
    </row>
    <row r="138" spans="1:26" ht="17.25" customHeight="1" thickBot="1">
      <c r="A138" s="114"/>
      <c r="B138" s="114"/>
      <c r="C138" s="114"/>
      <c r="D138" s="114"/>
      <c r="E138" s="114"/>
      <c r="F138" s="114"/>
      <c r="G138" s="114"/>
      <c r="H138" s="114"/>
      <c r="I138" s="1"/>
      <c r="J138" s="1"/>
      <c r="K138" s="1"/>
      <c r="L138" s="1"/>
      <c r="M138" s="1"/>
      <c r="N138" s="1"/>
      <c r="O138" s="1"/>
      <c r="P138" s="1"/>
      <c r="Q138" s="1"/>
      <c r="R138" s="1"/>
      <c r="S138" s="1"/>
      <c r="T138" s="1"/>
      <c r="U138" s="1"/>
      <c r="V138" s="1"/>
      <c r="W138" s="1"/>
      <c r="X138" s="1"/>
      <c r="Y138" s="1"/>
      <c r="Z138" s="1"/>
    </row>
    <row r="139" spans="1:26" ht="20.25" customHeight="1" thickBot="1">
      <c r="A139" s="322" t="s">
        <v>365</v>
      </c>
      <c r="B139" s="323"/>
      <c r="C139" s="323"/>
      <c r="D139" s="323"/>
      <c r="E139" s="323"/>
      <c r="F139" s="323"/>
      <c r="G139" s="323"/>
      <c r="H139" s="324"/>
      <c r="I139" s="1"/>
      <c r="J139" s="1"/>
      <c r="K139" s="1"/>
      <c r="L139" s="1"/>
      <c r="M139" s="1"/>
      <c r="N139" s="1"/>
      <c r="O139" s="1"/>
      <c r="P139" s="1"/>
      <c r="Q139" s="1"/>
      <c r="R139" s="1"/>
      <c r="S139" s="1"/>
      <c r="T139" s="1"/>
      <c r="U139" s="1"/>
      <c r="V139" s="1"/>
      <c r="W139" s="1"/>
      <c r="X139" s="1"/>
      <c r="Y139" s="1"/>
      <c r="Z139" s="1"/>
    </row>
    <row r="140" spans="1:26" ht="17.25" customHeight="1" thickBot="1">
      <c r="A140" s="114"/>
      <c r="B140" s="114"/>
      <c r="C140" s="114"/>
      <c r="D140" s="114"/>
      <c r="E140" s="114"/>
      <c r="F140" s="114"/>
      <c r="G140" s="114"/>
      <c r="H140" s="114"/>
      <c r="I140" s="1"/>
      <c r="J140" s="1"/>
      <c r="K140" s="1"/>
      <c r="L140" s="1"/>
      <c r="M140" s="1"/>
      <c r="N140" s="1"/>
      <c r="O140" s="1"/>
      <c r="P140" s="1"/>
      <c r="Q140" s="1"/>
      <c r="R140" s="1"/>
      <c r="S140" s="1"/>
      <c r="T140" s="1"/>
      <c r="U140" s="1"/>
      <c r="V140" s="1"/>
      <c r="W140" s="1"/>
      <c r="X140" s="1"/>
      <c r="Y140" s="1"/>
      <c r="Z140" s="1"/>
    </row>
    <row r="141" spans="1:26" ht="17.25" customHeight="1" thickBot="1">
      <c r="A141" s="115" t="s">
        <v>177</v>
      </c>
      <c r="B141" s="116"/>
      <c r="C141" s="116"/>
      <c r="D141" s="116"/>
      <c r="E141" s="116"/>
      <c r="F141" s="116"/>
      <c r="G141" s="116"/>
      <c r="H141" s="116"/>
      <c r="I141" s="1"/>
      <c r="J141" s="1"/>
      <c r="K141" s="1"/>
      <c r="L141" s="1"/>
      <c r="M141" s="1"/>
      <c r="N141" s="1"/>
      <c r="O141" s="1"/>
      <c r="P141" s="1"/>
      <c r="Q141" s="1"/>
      <c r="R141" s="1"/>
      <c r="S141" s="1"/>
      <c r="T141" s="1"/>
      <c r="U141" s="1"/>
      <c r="V141" s="1"/>
      <c r="W141" s="1"/>
      <c r="X141" s="1"/>
      <c r="Y141" s="1"/>
      <c r="Z141" s="1"/>
    </row>
    <row r="142" spans="1:26" ht="17.25" customHeight="1" thickBot="1">
      <c r="A142" s="117" t="s">
        <v>178</v>
      </c>
      <c r="B142" s="118" t="s">
        <v>179</v>
      </c>
      <c r="C142" s="118" t="s">
        <v>180</v>
      </c>
      <c r="D142" s="118" t="s">
        <v>181</v>
      </c>
      <c r="E142" s="119" t="s">
        <v>182</v>
      </c>
      <c r="F142" s="314" t="s">
        <v>183</v>
      </c>
      <c r="G142" s="315"/>
      <c r="H142" s="316"/>
      <c r="I142" s="1"/>
      <c r="J142" s="1"/>
      <c r="K142" s="1"/>
      <c r="L142" s="1"/>
      <c r="M142" s="1"/>
      <c r="N142" s="1"/>
      <c r="O142" s="1"/>
      <c r="P142" s="1"/>
      <c r="Q142" s="1"/>
      <c r="R142" s="1"/>
      <c r="S142" s="1"/>
      <c r="T142" s="1"/>
      <c r="U142" s="1"/>
      <c r="V142" s="1"/>
      <c r="W142" s="1"/>
      <c r="X142" s="1"/>
      <c r="Y142" s="1"/>
      <c r="Z142" s="1"/>
    </row>
    <row r="143" spans="1:26" ht="42.75" customHeight="1" thickBot="1">
      <c r="A143" s="120">
        <v>390393</v>
      </c>
      <c r="B143" s="118" t="s">
        <v>332</v>
      </c>
      <c r="C143" s="121" t="s">
        <v>366</v>
      </c>
      <c r="D143" s="118" t="s">
        <v>333</v>
      </c>
      <c r="E143" s="119" t="s">
        <v>191</v>
      </c>
      <c r="F143" s="282" t="s">
        <v>334</v>
      </c>
      <c r="G143" s="286"/>
      <c r="H143" s="287"/>
      <c r="I143" s="1"/>
      <c r="J143" s="1"/>
      <c r="K143" s="1"/>
      <c r="L143" s="1"/>
      <c r="M143" s="1"/>
      <c r="N143" s="1"/>
      <c r="O143" s="1"/>
      <c r="P143" s="1"/>
      <c r="Q143" s="1"/>
      <c r="R143" s="1"/>
      <c r="S143" s="1"/>
      <c r="T143" s="1"/>
      <c r="U143" s="1"/>
      <c r="V143" s="1"/>
      <c r="W143" s="1"/>
      <c r="X143" s="1"/>
      <c r="Y143" s="1"/>
      <c r="Z143" s="1"/>
    </row>
    <row r="144" spans="1:26" ht="57" customHeight="1" thickBot="1">
      <c r="A144" s="120">
        <v>393612</v>
      </c>
      <c r="B144" s="118" t="s">
        <v>335</v>
      </c>
      <c r="C144" s="121" t="s">
        <v>367</v>
      </c>
      <c r="D144" s="118" t="s">
        <v>336</v>
      </c>
      <c r="E144" s="119" t="s">
        <v>185</v>
      </c>
      <c r="F144" s="282" t="s">
        <v>337</v>
      </c>
      <c r="G144" s="286"/>
      <c r="H144" s="287"/>
      <c r="I144" s="1"/>
      <c r="J144" s="1"/>
      <c r="K144" s="1"/>
      <c r="L144" s="1"/>
      <c r="M144" s="1"/>
      <c r="N144" s="1"/>
      <c r="O144" s="1"/>
      <c r="P144" s="1"/>
      <c r="Q144" s="1"/>
      <c r="R144" s="1"/>
      <c r="S144" s="1"/>
      <c r="T144" s="1"/>
      <c r="U144" s="1"/>
      <c r="V144" s="1"/>
      <c r="W144" s="1"/>
      <c r="X144" s="1"/>
      <c r="Y144" s="1"/>
      <c r="Z144" s="1"/>
    </row>
    <row r="145" spans="1:26" ht="42.75" customHeight="1" thickBot="1">
      <c r="A145" s="120">
        <v>397554</v>
      </c>
      <c r="B145" s="118" t="s">
        <v>338</v>
      </c>
      <c r="C145" s="121" t="s">
        <v>368</v>
      </c>
      <c r="D145" s="118" t="s">
        <v>339</v>
      </c>
      <c r="E145" s="119" t="s">
        <v>185</v>
      </c>
      <c r="F145" s="282" t="s">
        <v>340</v>
      </c>
      <c r="G145" s="286"/>
      <c r="H145" s="287"/>
      <c r="I145" s="1"/>
      <c r="J145" s="1"/>
      <c r="K145" s="1"/>
      <c r="L145" s="1"/>
      <c r="M145" s="1"/>
      <c r="N145" s="1"/>
      <c r="O145" s="1"/>
      <c r="P145" s="1"/>
      <c r="Q145" s="1"/>
      <c r="R145" s="1"/>
      <c r="S145" s="1"/>
      <c r="T145" s="1"/>
      <c r="U145" s="1"/>
      <c r="V145" s="1"/>
      <c r="W145" s="1"/>
      <c r="X145" s="1"/>
      <c r="Y145" s="1"/>
      <c r="Z145" s="1"/>
    </row>
    <row r="146" spans="1:26" ht="42.75" customHeight="1" thickBot="1">
      <c r="A146" s="120">
        <v>397022</v>
      </c>
      <c r="B146" s="118" t="s">
        <v>341</v>
      </c>
      <c r="C146" s="121" t="s">
        <v>369</v>
      </c>
      <c r="D146" s="118" t="s">
        <v>342</v>
      </c>
      <c r="E146" s="119" t="s">
        <v>191</v>
      </c>
      <c r="F146" s="282" t="s">
        <v>343</v>
      </c>
      <c r="G146" s="286"/>
      <c r="H146" s="287"/>
      <c r="I146" s="1"/>
      <c r="J146" s="1"/>
      <c r="K146" s="1"/>
      <c r="L146" s="1"/>
      <c r="M146" s="1"/>
      <c r="N146" s="1"/>
      <c r="O146" s="1"/>
      <c r="P146" s="1"/>
      <c r="Q146" s="1"/>
      <c r="R146" s="1"/>
      <c r="S146" s="1"/>
      <c r="T146" s="1"/>
      <c r="U146" s="1"/>
      <c r="V146" s="1"/>
      <c r="W146" s="1"/>
      <c r="X146" s="1"/>
      <c r="Y146" s="1"/>
      <c r="Z146" s="1"/>
    </row>
    <row r="147" spans="1:26" ht="45.75" thickBot="1">
      <c r="A147" s="120">
        <v>397435</v>
      </c>
      <c r="B147" s="118" t="s">
        <v>344</v>
      </c>
      <c r="C147" s="121" t="s">
        <v>370</v>
      </c>
      <c r="D147" s="118" t="s">
        <v>345</v>
      </c>
      <c r="E147" s="119" t="s">
        <v>185</v>
      </c>
      <c r="F147" s="282" t="s">
        <v>346</v>
      </c>
      <c r="G147" s="286"/>
      <c r="H147" s="287"/>
      <c r="I147" s="1"/>
      <c r="J147" s="1"/>
      <c r="K147" s="1"/>
      <c r="L147" s="1"/>
      <c r="M147" s="1"/>
      <c r="N147" s="1"/>
      <c r="O147" s="1"/>
      <c r="P147" s="1"/>
      <c r="Q147" s="1"/>
      <c r="R147" s="1"/>
      <c r="S147" s="1"/>
      <c r="T147" s="1"/>
      <c r="U147" s="1"/>
      <c r="V147" s="1"/>
      <c r="W147" s="1"/>
      <c r="X147" s="1"/>
      <c r="Y147" s="1"/>
      <c r="Z147" s="1"/>
    </row>
    <row r="148" spans="1:26" ht="30.75" thickBot="1">
      <c r="A148" s="340">
        <v>391340</v>
      </c>
      <c r="B148" s="325" t="s">
        <v>347</v>
      </c>
      <c r="C148" s="121" t="s">
        <v>371</v>
      </c>
      <c r="D148" s="118" t="s">
        <v>348</v>
      </c>
      <c r="E148" s="119" t="s">
        <v>191</v>
      </c>
      <c r="F148" s="328" t="s">
        <v>349</v>
      </c>
      <c r="G148" s="329"/>
      <c r="H148" s="330"/>
      <c r="I148" s="1"/>
      <c r="J148" s="1"/>
      <c r="K148" s="1"/>
      <c r="L148" s="1"/>
      <c r="M148" s="1"/>
      <c r="N148" s="1"/>
      <c r="O148" s="1"/>
      <c r="P148" s="1"/>
      <c r="Q148" s="1"/>
      <c r="R148" s="1"/>
      <c r="S148" s="1"/>
      <c r="T148" s="1"/>
      <c r="U148" s="1"/>
      <c r="V148" s="1"/>
      <c r="W148" s="1"/>
      <c r="X148" s="1"/>
      <c r="Y148" s="1"/>
      <c r="Z148" s="1"/>
    </row>
    <row r="149" spans="1:26" ht="30.75" thickBot="1">
      <c r="A149" s="341"/>
      <c r="B149" s="327"/>
      <c r="C149" s="121" t="s">
        <v>372</v>
      </c>
      <c r="D149" s="118" t="s">
        <v>350</v>
      </c>
      <c r="E149" s="119" t="s">
        <v>191</v>
      </c>
      <c r="F149" s="334"/>
      <c r="G149" s="335"/>
      <c r="H149" s="336"/>
      <c r="I149" s="1"/>
      <c r="J149" s="1"/>
      <c r="K149" s="1"/>
      <c r="L149" s="1"/>
      <c r="M149" s="1"/>
      <c r="N149" s="1"/>
      <c r="O149" s="1"/>
      <c r="P149" s="1"/>
      <c r="Q149" s="1"/>
      <c r="R149" s="1"/>
      <c r="S149" s="1"/>
      <c r="T149" s="1"/>
      <c r="U149" s="1"/>
      <c r="V149" s="1"/>
      <c r="W149" s="1"/>
      <c r="X149" s="1"/>
      <c r="Y149" s="1"/>
      <c r="Z149" s="1"/>
    </row>
    <row r="150" spans="1:26" ht="45.75" thickBot="1">
      <c r="A150" s="340">
        <v>398128</v>
      </c>
      <c r="B150" s="325" t="s">
        <v>351</v>
      </c>
      <c r="C150" s="121" t="s">
        <v>373</v>
      </c>
      <c r="D150" s="118" t="s">
        <v>352</v>
      </c>
      <c r="E150" s="119" t="s">
        <v>185</v>
      </c>
      <c r="F150" s="328" t="s">
        <v>353</v>
      </c>
      <c r="G150" s="329"/>
      <c r="H150" s="330"/>
      <c r="I150" s="1"/>
      <c r="J150" s="1"/>
      <c r="K150" s="1"/>
      <c r="L150" s="1"/>
      <c r="M150" s="1"/>
      <c r="N150" s="1"/>
      <c r="O150" s="1"/>
      <c r="P150" s="1"/>
      <c r="Q150" s="1"/>
      <c r="R150" s="1"/>
      <c r="S150" s="1"/>
      <c r="T150" s="1"/>
      <c r="U150" s="1"/>
      <c r="V150" s="1"/>
      <c r="W150" s="1"/>
      <c r="X150" s="1"/>
      <c r="Y150" s="1"/>
      <c r="Z150" s="1"/>
    </row>
    <row r="151" spans="1:26" ht="15.75" thickBot="1">
      <c r="A151" s="342"/>
      <c r="B151" s="326"/>
      <c r="C151" s="121" t="s">
        <v>374</v>
      </c>
      <c r="D151" s="118" t="s">
        <v>354</v>
      </c>
      <c r="E151" s="119" t="s">
        <v>185</v>
      </c>
      <c r="F151" s="331"/>
      <c r="G151" s="332"/>
      <c r="H151" s="333"/>
      <c r="I151" s="1"/>
      <c r="J151" s="1"/>
      <c r="K151" s="1"/>
      <c r="L151" s="1"/>
      <c r="M151" s="1"/>
      <c r="N151" s="1"/>
      <c r="O151" s="1"/>
      <c r="P151" s="1"/>
      <c r="Q151" s="1"/>
      <c r="R151" s="1"/>
      <c r="S151" s="1"/>
      <c r="T151" s="1"/>
      <c r="U151" s="1"/>
      <c r="V151" s="1"/>
      <c r="W151" s="1"/>
      <c r="X151" s="1"/>
      <c r="Y151" s="1"/>
      <c r="Z151" s="1"/>
    </row>
    <row r="152" spans="1:26" ht="30.75" thickBot="1">
      <c r="A152" s="342"/>
      <c r="B152" s="326"/>
      <c r="C152" s="121" t="s">
        <v>375</v>
      </c>
      <c r="D152" s="118" t="s">
        <v>355</v>
      </c>
      <c r="E152" s="119" t="s">
        <v>185</v>
      </c>
      <c r="F152" s="331"/>
      <c r="G152" s="332"/>
      <c r="H152" s="333"/>
      <c r="I152" s="1"/>
      <c r="J152" s="1"/>
      <c r="K152" s="1"/>
      <c r="L152" s="1"/>
      <c r="M152" s="1"/>
      <c r="N152" s="1"/>
      <c r="O152" s="1"/>
      <c r="P152" s="1"/>
      <c r="Q152" s="1"/>
      <c r="R152" s="1"/>
      <c r="S152" s="1"/>
      <c r="T152" s="1"/>
      <c r="U152" s="1"/>
      <c r="V152" s="1"/>
      <c r="W152" s="1"/>
      <c r="X152" s="1"/>
      <c r="Y152" s="1"/>
      <c r="Z152" s="1"/>
    </row>
    <row r="153" spans="1:26" ht="30.75" thickBot="1">
      <c r="A153" s="342"/>
      <c r="B153" s="326"/>
      <c r="C153" s="121" t="s">
        <v>376</v>
      </c>
      <c r="D153" s="118" t="s">
        <v>356</v>
      </c>
      <c r="E153" s="119" t="s">
        <v>185</v>
      </c>
      <c r="F153" s="331"/>
      <c r="G153" s="332"/>
      <c r="H153" s="333"/>
      <c r="I153" s="1"/>
      <c r="J153" s="1"/>
      <c r="K153" s="1"/>
      <c r="L153" s="1"/>
      <c r="M153" s="1"/>
      <c r="N153" s="1"/>
      <c r="O153" s="1"/>
      <c r="P153" s="1"/>
      <c r="Q153" s="1"/>
      <c r="R153" s="1"/>
      <c r="S153" s="1"/>
      <c r="T153" s="1"/>
      <c r="U153" s="1"/>
      <c r="V153" s="1"/>
      <c r="W153" s="1"/>
      <c r="X153" s="1"/>
      <c r="Y153" s="1"/>
      <c r="Z153" s="1"/>
    </row>
    <row r="154" spans="1:26" ht="21" customHeight="1" thickBot="1">
      <c r="A154" s="341"/>
      <c r="B154" s="327"/>
      <c r="C154" s="121" t="s">
        <v>359</v>
      </c>
      <c r="D154" s="118" t="s">
        <v>357</v>
      </c>
      <c r="E154" s="119" t="s">
        <v>185</v>
      </c>
      <c r="F154" s="334"/>
      <c r="G154" s="335"/>
      <c r="H154" s="336"/>
      <c r="I154" s="1"/>
      <c r="J154" s="1"/>
      <c r="K154" s="1"/>
      <c r="L154" s="1"/>
      <c r="M154" s="1"/>
      <c r="N154" s="1"/>
      <c r="O154" s="1"/>
      <c r="P154" s="1"/>
      <c r="Q154" s="1"/>
      <c r="R154" s="1"/>
      <c r="S154" s="1"/>
      <c r="T154" s="1"/>
      <c r="U154" s="1"/>
      <c r="V154" s="1"/>
      <c r="W154" s="1"/>
      <c r="X154" s="1"/>
      <c r="Y154" s="1"/>
      <c r="Z154" s="1"/>
    </row>
    <row r="155" spans="1:26" ht="21" customHeight="1" thickBot="1">
      <c r="A155" s="114"/>
      <c r="B155" s="114"/>
      <c r="C155" s="114"/>
      <c r="D155" s="114"/>
      <c r="E155" s="114"/>
      <c r="F155" s="114"/>
      <c r="G155" s="114"/>
      <c r="H155" s="114"/>
      <c r="I155" s="1"/>
      <c r="J155" s="1"/>
      <c r="K155" s="1"/>
      <c r="L155" s="1"/>
      <c r="M155" s="1"/>
      <c r="N155" s="1"/>
      <c r="O155" s="1"/>
      <c r="P155" s="1"/>
      <c r="Q155" s="1"/>
      <c r="R155" s="1"/>
      <c r="S155" s="1"/>
      <c r="T155" s="1"/>
      <c r="U155" s="1"/>
      <c r="V155" s="1"/>
      <c r="W155" s="1"/>
      <c r="X155" s="1"/>
      <c r="Y155" s="1"/>
      <c r="Z155" s="1"/>
    </row>
    <row r="156" spans="1:26" ht="21" customHeight="1" thickBot="1">
      <c r="A156" s="114"/>
      <c r="B156" s="114"/>
      <c r="C156" s="114"/>
      <c r="D156" s="114"/>
      <c r="E156" s="114"/>
      <c r="F156" s="114"/>
      <c r="G156" s="114"/>
      <c r="H156" s="114"/>
      <c r="I156" s="1"/>
      <c r="J156" s="1"/>
      <c r="K156" s="1"/>
      <c r="L156" s="1"/>
      <c r="M156" s="1"/>
      <c r="N156" s="1"/>
      <c r="O156" s="1"/>
      <c r="P156" s="1"/>
      <c r="Q156" s="1"/>
      <c r="R156" s="1"/>
      <c r="S156" s="1"/>
      <c r="T156" s="1"/>
      <c r="U156" s="1"/>
      <c r="V156" s="1"/>
      <c r="W156" s="1"/>
      <c r="X156" s="1"/>
      <c r="Y156" s="1"/>
      <c r="Z156" s="1"/>
    </row>
    <row r="157" spans="1:26" ht="21" customHeight="1" thickBot="1">
      <c r="A157" s="322" t="s">
        <v>377</v>
      </c>
      <c r="B157" s="323"/>
      <c r="C157" s="323"/>
      <c r="D157" s="323"/>
      <c r="E157" s="323"/>
      <c r="F157" s="323"/>
      <c r="G157" s="323"/>
      <c r="H157" s="324"/>
      <c r="I157" s="1"/>
      <c r="J157" s="1"/>
      <c r="K157" s="1"/>
      <c r="L157" s="1"/>
      <c r="M157" s="1"/>
      <c r="N157" s="1"/>
      <c r="O157" s="1"/>
      <c r="P157" s="1"/>
      <c r="Q157" s="1"/>
      <c r="R157" s="1"/>
      <c r="S157" s="1"/>
      <c r="T157" s="1"/>
      <c r="U157" s="1"/>
      <c r="V157" s="1"/>
      <c r="W157" s="1"/>
      <c r="X157" s="1"/>
      <c r="Y157" s="1"/>
      <c r="Z157" s="1"/>
    </row>
    <row r="158" spans="1:26" ht="21" customHeight="1" thickBot="1">
      <c r="A158" s="114"/>
      <c r="B158" s="114"/>
      <c r="C158" s="114"/>
      <c r="D158" s="114"/>
      <c r="E158" s="114"/>
      <c r="F158" s="114"/>
      <c r="G158" s="114"/>
      <c r="H158" s="114"/>
      <c r="I158" s="1"/>
      <c r="J158" s="1"/>
      <c r="K158" s="1"/>
      <c r="L158" s="1"/>
      <c r="M158" s="1"/>
      <c r="N158" s="1"/>
      <c r="O158" s="1"/>
      <c r="P158" s="1"/>
      <c r="Q158" s="1"/>
      <c r="R158" s="1"/>
      <c r="S158" s="1"/>
      <c r="T158" s="1"/>
      <c r="U158" s="1"/>
      <c r="V158" s="1"/>
      <c r="W158" s="1"/>
      <c r="X158" s="1"/>
      <c r="Y158" s="1"/>
      <c r="Z158" s="1"/>
    </row>
    <row r="159" spans="1:26" ht="21" customHeight="1" thickBot="1">
      <c r="A159" s="114"/>
      <c r="B159" s="114"/>
      <c r="C159" s="114"/>
      <c r="D159" s="114"/>
      <c r="E159" s="114"/>
      <c r="F159" s="114"/>
      <c r="G159" s="114"/>
      <c r="H159" s="114"/>
      <c r="I159" s="1"/>
      <c r="J159" s="1"/>
      <c r="K159" s="1"/>
      <c r="L159" s="1"/>
      <c r="M159" s="1"/>
      <c r="N159" s="1"/>
      <c r="O159" s="1"/>
      <c r="P159" s="1"/>
      <c r="Q159" s="1"/>
      <c r="R159" s="1"/>
      <c r="S159" s="1"/>
      <c r="T159" s="1"/>
      <c r="U159" s="1"/>
      <c r="V159" s="1"/>
      <c r="W159" s="1"/>
      <c r="X159" s="1"/>
      <c r="Y159" s="1"/>
      <c r="Z159" s="1"/>
    </row>
    <row r="160" spans="1:26" ht="21" customHeight="1" thickBot="1">
      <c r="A160" s="115" t="s">
        <v>177</v>
      </c>
      <c r="B160" s="116"/>
      <c r="C160" s="116"/>
      <c r="D160" s="116"/>
      <c r="E160" s="116"/>
      <c r="F160" s="116"/>
      <c r="G160" s="116"/>
      <c r="H160" s="116"/>
      <c r="I160" s="1"/>
      <c r="J160" s="1"/>
      <c r="K160" s="1"/>
      <c r="L160" s="1"/>
      <c r="M160" s="1"/>
      <c r="N160" s="1"/>
      <c r="O160" s="1"/>
      <c r="P160" s="1"/>
      <c r="Q160" s="1"/>
      <c r="R160" s="1"/>
      <c r="S160" s="1"/>
      <c r="T160" s="1"/>
      <c r="U160" s="1"/>
      <c r="V160" s="1"/>
      <c r="W160" s="1"/>
      <c r="X160" s="1"/>
      <c r="Y160" s="1"/>
      <c r="Z160" s="1"/>
    </row>
    <row r="161" spans="1:26" ht="21" customHeight="1" thickBot="1">
      <c r="A161" s="123" t="s">
        <v>178</v>
      </c>
      <c r="B161" s="124" t="s">
        <v>179</v>
      </c>
      <c r="C161" s="124" t="s">
        <v>180</v>
      </c>
      <c r="D161" s="124" t="s">
        <v>181</v>
      </c>
      <c r="E161" s="124" t="s">
        <v>182</v>
      </c>
      <c r="F161" s="337" t="s">
        <v>183</v>
      </c>
      <c r="G161" s="338"/>
      <c r="H161" s="339"/>
      <c r="I161" s="1"/>
      <c r="J161" s="1"/>
      <c r="K161" s="1"/>
      <c r="L161" s="1"/>
      <c r="M161" s="1"/>
      <c r="N161" s="1"/>
      <c r="O161" s="1"/>
      <c r="P161" s="1"/>
      <c r="Q161" s="1"/>
      <c r="R161" s="1"/>
      <c r="S161" s="1"/>
      <c r="T161" s="1"/>
      <c r="U161" s="1"/>
      <c r="V161" s="1"/>
      <c r="W161" s="1"/>
      <c r="X161" s="1"/>
      <c r="Y161" s="1"/>
      <c r="Z161" s="1"/>
    </row>
    <row r="162" spans="1:26" ht="57" customHeight="1" thickBot="1">
      <c r="A162" s="120">
        <v>401352</v>
      </c>
      <c r="B162" s="118" t="s">
        <v>378</v>
      </c>
      <c r="C162" s="119" t="s">
        <v>379</v>
      </c>
      <c r="D162" s="118" t="s">
        <v>380</v>
      </c>
      <c r="E162" s="119" t="s">
        <v>191</v>
      </c>
      <c r="F162" s="282" t="s">
        <v>381</v>
      </c>
      <c r="G162" s="286"/>
      <c r="H162" s="287"/>
      <c r="I162" s="1"/>
      <c r="J162" s="1"/>
      <c r="K162" s="1"/>
      <c r="L162" s="1"/>
      <c r="M162" s="1"/>
      <c r="N162" s="1"/>
      <c r="O162" s="1"/>
      <c r="P162" s="1"/>
      <c r="Q162" s="1"/>
      <c r="R162" s="1"/>
      <c r="S162" s="1"/>
      <c r="T162" s="1"/>
      <c r="U162" s="1"/>
      <c r="V162" s="1"/>
      <c r="W162" s="1"/>
      <c r="X162" s="1"/>
      <c r="Y162" s="1"/>
      <c r="Z162" s="1"/>
    </row>
    <row r="163" spans="1:26" ht="57" customHeight="1" thickBot="1">
      <c r="A163" s="120">
        <v>400597</v>
      </c>
      <c r="B163" s="118" t="s">
        <v>382</v>
      </c>
      <c r="C163" s="119" t="s">
        <v>383</v>
      </c>
      <c r="D163" s="118" t="s">
        <v>384</v>
      </c>
      <c r="E163" s="119" t="s">
        <v>191</v>
      </c>
      <c r="F163" s="282" t="s">
        <v>385</v>
      </c>
      <c r="G163" s="286"/>
      <c r="H163" s="287"/>
      <c r="I163" s="1"/>
      <c r="J163" s="1"/>
      <c r="K163" s="1"/>
      <c r="L163" s="1"/>
      <c r="M163" s="1"/>
      <c r="N163" s="1"/>
      <c r="O163" s="1"/>
      <c r="P163" s="1"/>
      <c r="Q163" s="1"/>
      <c r="R163" s="1"/>
      <c r="S163" s="1"/>
      <c r="T163" s="1"/>
      <c r="U163" s="1"/>
      <c r="V163" s="1"/>
      <c r="W163" s="1"/>
      <c r="X163" s="1"/>
      <c r="Y163" s="1"/>
      <c r="Z163" s="1"/>
    </row>
    <row r="164" spans="1:26" ht="42.75" customHeight="1" thickBot="1">
      <c r="A164" s="120">
        <v>400662</v>
      </c>
      <c r="B164" s="118" t="s">
        <v>386</v>
      </c>
      <c r="C164" s="119" t="s">
        <v>387</v>
      </c>
      <c r="D164" s="118" t="s">
        <v>388</v>
      </c>
      <c r="E164" s="119" t="s">
        <v>185</v>
      </c>
      <c r="F164" s="282" t="s">
        <v>389</v>
      </c>
      <c r="G164" s="286"/>
      <c r="H164" s="287"/>
      <c r="I164" s="1"/>
      <c r="J164" s="1"/>
      <c r="K164" s="1"/>
      <c r="L164" s="1"/>
      <c r="M164" s="1"/>
      <c r="N164" s="1"/>
      <c r="O164" s="1"/>
      <c r="P164" s="1"/>
      <c r="Q164" s="1"/>
      <c r="R164" s="1"/>
      <c r="S164" s="1"/>
      <c r="T164" s="1"/>
      <c r="U164" s="1"/>
      <c r="V164" s="1"/>
      <c r="W164" s="1"/>
      <c r="X164" s="1"/>
      <c r="Y164" s="1"/>
      <c r="Z164" s="1"/>
    </row>
    <row r="165" spans="1:26" ht="42.75" customHeight="1" thickBot="1">
      <c r="A165" s="120">
        <v>400548</v>
      </c>
      <c r="B165" s="118" t="s">
        <v>390</v>
      </c>
      <c r="C165" s="119" t="s">
        <v>391</v>
      </c>
      <c r="D165" s="118" t="s">
        <v>392</v>
      </c>
      <c r="E165" s="119" t="s">
        <v>185</v>
      </c>
      <c r="F165" s="282" t="s">
        <v>393</v>
      </c>
      <c r="G165" s="286"/>
      <c r="H165" s="287"/>
      <c r="I165" s="1"/>
      <c r="J165" s="1"/>
      <c r="K165" s="1"/>
      <c r="L165" s="1"/>
      <c r="M165" s="1"/>
      <c r="N165" s="1"/>
      <c r="O165" s="1"/>
      <c r="P165" s="1"/>
      <c r="Q165" s="1"/>
      <c r="R165" s="1"/>
      <c r="S165" s="1"/>
      <c r="T165" s="1"/>
      <c r="U165" s="1"/>
      <c r="V165" s="1"/>
      <c r="W165" s="1"/>
      <c r="X165" s="1"/>
      <c r="Y165" s="1"/>
      <c r="Z165" s="1"/>
    </row>
    <row r="166" spans="1:26" ht="42.75" customHeight="1" thickBot="1">
      <c r="A166" s="120">
        <v>399929</v>
      </c>
      <c r="B166" s="118" t="s">
        <v>394</v>
      </c>
      <c r="C166" s="119" t="s">
        <v>395</v>
      </c>
      <c r="D166" s="118" t="s">
        <v>396</v>
      </c>
      <c r="E166" s="119" t="s">
        <v>397</v>
      </c>
      <c r="F166" s="282" t="s">
        <v>398</v>
      </c>
      <c r="G166" s="286"/>
      <c r="H166" s="287"/>
      <c r="I166" s="1"/>
      <c r="J166" s="1"/>
      <c r="K166" s="1"/>
      <c r="L166" s="1"/>
      <c r="M166" s="1"/>
      <c r="N166" s="1"/>
      <c r="O166" s="1"/>
      <c r="P166" s="1"/>
      <c r="Q166" s="1"/>
      <c r="R166" s="1"/>
      <c r="S166" s="1"/>
      <c r="T166" s="1"/>
      <c r="U166" s="1"/>
      <c r="V166" s="1"/>
      <c r="W166" s="1"/>
      <c r="X166" s="1"/>
      <c r="Y166" s="1"/>
      <c r="Z166" s="1"/>
    </row>
    <row r="167" spans="1:26" ht="42.75" customHeight="1" thickBot="1">
      <c r="A167" s="120">
        <v>393607</v>
      </c>
      <c r="B167" s="118" t="s">
        <v>399</v>
      </c>
      <c r="C167" s="119" t="s">
        <v>400</v>
      </c>
      <c r="D167" s="118" t="s">
        <v>401</v>
      </c>
      <c r="E167" s="119" t="s">
        <v>185</v>
      </c>
      <c r="F167" s="282" t="s">
        <v>402</v>
      </c>
      <c r="G167" s="286"/>
      <c r="H167" s="287"/>
      <c r="I167" s="1"/>
      <c r="J167" s="1"/>
      <c r="K167" s="1"/>
      <c r="L167" s="1"/>
      <c r="M167" s="1"/>
      <c r="N167" s="1"/>
      <c r="O167" s="1"/>
      <c r="P167" s="1"/>
      <c r="Q167" s="1"/>
      <c r="R167" s="1"/>
      <c r="S167" s="1"/>
      <c r="T167" s="1"/>
      <c r="U167" s="1"/>
      <c r="V167" s="1"/>
      <c r="W167" s="1"/>
      <c r="X167" s="1"/>
      <c r="Y167" s="1"/>
      <c r="Z167" s="1"/>
    </row>
    <row r="168" spans="1:26" ht="42.75" customHeight="1" thickBot="1">
      <c r="A168" s="120">
        <v>393610</v>
      </c>
      <c r="B168" s="118" t="s">
        <v>187</v>
      </c>
      <c r="C168" s="119" t="s">
        <v>403</v>
      </c>
      <c r="D168" s="118" t="s">
        <v>404</v>
      </c>
      <c r="E168" s="119" t="s">
        <v>191</v>
      </c>
      <c r="F168" s="282" t="s">
        <v>405</v>
      </c>
      <c r="G168" s="286"/>
      <c r="H168" s="287"/>
      <c r="I168" s="1"/>
      <c r="J168" s="1"/>
      <c r="K168" s="1"/>
      <c r="L168" s="1"/>
      <c r="M168" s="1"/>
      <c r="N168" s="1"/>
      <c r="O168" s="1"/>
      <c r="P168" s="1"/>
      <c r="Q168" s="1"/>
      <c r="R168" s="1"/>
      <c r="S168" s="1"/>
      <c r="T168" s="1"/>
      <c r="U168" s="1"/>
      <c r="V168" s="1"/>
      <c r="W168" s="1"/>
      <c r="X168" s="1"/>
      <c r="Y168" s="1"/>
      <c r="Z168" s="1"/>
    </row>
    <row r="169" spans="1:26" ht="42.75" customHeight="1" thickBot="1">
      <c r="A169" s="120">
        <v>399026</v>
      </c>
      <c r="B169" s="118" t="s">
        <v>406</v>
      </c>
      <c r="C169" s="119" t="s">
        <v>407</v>
      </c>
      <c r="D169" s="118" t="s">
        <v>408</v>
      </c>
      <c r="E169" s="119" t="s">
        <v>191</v>
      </c>
      <c r="F169" s="282" t="s">
        <v>409</v>
      </c>
      <c r="G169" s="286"/>
      <c r="H169" s="287"/>
      <c r="I169" s="1"/>
      <c r="J169" s="1"/>
      <c r="K169" s="1"/>
      <c r="L169" s="1"/>
      <c r="M169" s="1"/>
      <c r="N169" s="1"/>
      <c r="O169" s="1"/>
      <c r="P169" s="1"/>
      <c r="Q169" s="1"/>
      <c r="R169" s="1"/>
      <c r="S169" s="1"/>
      <c r="T169" s="1"/>
      <c r="U169" s="1"/>
      <c r="V169" s="1"/>
      <c r="W169" s="1"/>
      <c r="X169" s="1"/>
      <c r="Y169" s="1"/>
      <c r="Z169" s="1"/>
    </row>
    <row r="170" spans="1:26" ht="30.75" thickBot="1">
      <c r="A170" s="340">
        <v>396896</v>
      </c>
      <c r="B170" s="325" t="s">
        <v>410</v>
      </c>
      <c r="C170" s="119" t="s">
        <v>395</v>
      </c>
      <c r="D170" s="118" t="s">
        <v>356</v>
      </c>
      <c r="E170" s="119" t="s">
        <v>185</v>
      </c>
      <c r="F170" s="328" t="s">
        <v>411</v>
      </c>
      <c r="G170" s="329"/>
      <c r="H170" s="330"/>
      <c r="I170" s="1"/>
      <c r="J170" s="1"/>
      <c r="K170" s="1"/>
      <c r="L170" s="1"/>
      <c r="M170" s="1"/>
      <c r="N170" s="1"/>
      <c r="O170" s="1"/>
      <c r="P170" s="1"/>
      <c r="Q170" s="1"/>
      <c r="R170" s="1"/>
      <c r="S170" s="1"/>
      <c r="T170" s="1"/>
      <c r="U170" s="1"/>
      <c r="V170" s="1"/>
      <c r="W170" s="1"/>
      <c r="X170" s="1"/>
      <c r="Y170" s="1"/>
      <c r="Z170" s="1"/>
    </row>
    <row r="171" spans="1:26" ht="45.75" thickBot="1">
      <c r="A171" s="342"/>
      <c r="B171" s="326"/>
      <c r="C171" s="119" t="s">
        <v>395</v>
      </c>
      <c r="D171" s="118" t="s">
        <v>352</v>
      </c>
      <c r="E171" s="119" t="s">
        <v>185</v>
      </c>
      <c r="F171" s="331"/>
      <c r="G171" s="332"/>
      <c r="H171" s="333"/>
      <c r="I171" s="1"/>
      <c r="J171" s="1"/>
      <c r="K171" s="1"/>
      <c r="L171" s="1"/>
      <c r="M171" s="1"/>
      <c r="N171" s="1"/>
      <c r="O171" s="1"/>
      <c r="P171" s="1"/>
      <c r="Q171" s="1"/>
      <c r="R171" s="1"/>
      <c r="S171" s="1"/>
      <c r="T171" s="1"/>
      <c r="U171" s="1"/>
      <c r="V171" s="1"/>
      <c r="W171" s="1"/>
      <c r="X171" s="1"/>
      <c r="Y171" s="1"/>
      <c r="Z171" s="1"/>
    </row>
    <row r="172" spans="1:26" ht="30.75" thickBot="1">
      <c r="A172" s="341"/>
      <c r="B172" s="327"/>
      <c r="C172" s="119" t="s">
        <v>395</v>
      </c>
      <c r="D172" s="118" t="s">
        <v>412</v>
      </c>
      <c r="E172" s="119" t="s">
        <v>185</v>
      </c>
      <c r="F172" s="334"/>
      <c r="G172" s="335"/>
      <c r="H172" s="336"/>
      <c r="I172" s="1"/>
      <c r="J172" s="1"/>
      <c r="K172" s="1"/>
      <c r="L172" s="1"/>
      <c r="M172" s="1"/>
      <c r="N172" s="1"/>
      <c r="O172" s="1"/>
      <c r="P172" s="1"/>
      <c r="Q172" s="1"/>
      <c r="R172" s="1"/>
      <c r="S172" s="1"/>
      <c r="T172" s="1"/>
      <c r="U172" s="1"/>
      <c r="V172" s="1"/>
      <c r="W172" s="1"/>
      <c r="X172" s="1"/>
      <c r="Y172" s="1"/>
      <c r="Z172" s="1"/>
    </row>
    <row r="173" spans="1:26" ht="42.75" customHeight="1" thickBot="1">
      <c r="A173" s="120">
        <v>399127</v>
      </c>
      <c r="B173" s="118" t="s">
        <v>413</v>
      </c>
      <c r="C173" s="119" t="s">
        <v>414</v>
      </c>
      <c r="D173" s="118" t="s">
        <v>380</v>
      </c>
      <c r="E173" s="122" t="s">
        <v>191</v>
      </c>
      <c r="F173" s="282" t="s">
        <v>415</v>
      </c>
      <c r="G173" s="286"/>
      <c r="H173" s="287"/>
      <c r="I173" s="1"/>
      <c r="J173" s="1"/>
      <c r="K173" s="1"/>
      <c r="L173" s="1"/>
      <c r="M173" s="1"/>
      <c r="N173" s="1"/>
      <c r="O173" s="1"/>
      <c r="P173" s="1"/>
      <c r="Q173" s="1"/>
      <c r="R173" s="1"/>
      <c r="S173" s="1"/>
      <c r="T173" s="1"/>
      <c r="U173" s="1"/>
      <c r="V173" s="1"/>
      <c r="W173" s="1"/>
      <c r="X173" s="1"/>
      <c r="Y173" s="1"/>
      <c r="Z173" s="1"/>
    </row>
    <row r="174" spans="1:26" ht="21" customHeight="1" thickBot="1">
      <c r="A174" s="114"/>
      <c r="B174" s="114"/>
      <c r="C174" s="114"/>
      <c r="D174" s="114"/>
      <c r="E174" s="114"/>
      <c r="F174" s="114"/>
      <c r="G174" s="114"/>
      <c r="H174" s="114"/>
      <c r="I174" s="1"/>
      <c r="J174" s="1"/>
      <c r="K174" s="1"/>
      <c r="L174" s="1"/>
      <c r="M174" s="1"/>
      <c r="N174" s="1"/>
      <c r="O174" s="1"/>
      <c r="P174" s="1"/>
      <c r="Q174" s="1"/>
      <c r="R174" s="1"/>
      <c r="S174" s="1"/>
      <c r="T174" s="1"/>
      <c r="U174" s="1"/>
      <c r="V174" s="1"/>
      <c r="W174" s="1"/>
      <c r="X174" s="1"/>
      <c r="Y174" s="1"/>
      <c r="Z174" s="1"/>
    </row>
    <row r="175" spans="1:26" ht="21" customHeight="1" thickBot="1">
      <c r="A175" s="114"/>
      <c r="B175" s="114"/>
      <c r="C175" s="114"/>
      <c r="D175" s="114"/>
      <c r="E175" s="114"/>
      <c r="F175" s="114"/>
      <c r="G175" s="114"/>
      <c r="H175" s="114"/>
      <c r="I175" s="1"/>
      <c r="J175" s="1"/>
      <c r="K175" s="1"/>
      <c r="L175" s="1"/>
      <c r="M175" s="1"/>
      <c r="N175" s="1"/>
      <c r="O175" s="1"/>
      <c r="P175" s="1"/>
      <c r="Q175" s="1"/>
      <c r="R175" s="1"/>
      <c r="S175" s="1"/>
      <c r="T175" s="1"/>
      <c r="U175" s="1"/>
      <c r="V175" s="1"/>
      <c r="W175" s="1"/>
      <c r="X175" s="1"/>
      <c r="Y175" s="1"/>
      <c r="Z175" s="1"/>
    </row>
    <row r="176" spans="1:26" ht="30" customHeight="1" thickBot="1">
      <c r="A176" s="322" t="s">
        <v>416</v>
      </c>
      <c r="B176" s="323"/>
      <c r="C176" s="323"/>
      <c r="D176" s="323"/>
      <c r="E176" s="323"/>
      <c r="F176" s="323"/>
      <c r="G176" s="323"/>
      <c r="H176" s="324"/>
      <c r="I176" s="1"/>
      <c r="J176" s="1"/>
      <c r="K176" s="1"/>
      <c r="L176" s="1"/>
      <c r="M176" s="1"/>
      <c r="N176" s="1"/>
      <c r="O176" s="1"/>
      <c r="P176" s="1"/>
      <c r="Q176" s="1"/>
      <c r="R176" s="1"/>
      <c r="S176" s="1"/>
      <c r="T176" s="1"/>
      <c r="U176" s="1"/>
      <c r="V176" s="1"/>
      <c r="W176" s="1"/>
      <c r="X176" s="1"/>
      <c r="Y176" s="1"/>
      <c r="Z176" s="1"/>
    </row>
    <row r="177" spans="1:26" ht="15" customHeight="1" thickBot="1">
      <c r="A177" s="115" t="s">
        <v>177</v>
      </c>
      <c r="B177" s="116"/>
      <c r="C177" s="116"/>
      <c r="D177" s="116"/>
      <c r="E177" s="116"/>
      <c r="F177" s="116"/>
      <c r="G177" s="116"/>
      <c r="H177" s="116"/>
      <c r="I177" s="1"/>
      <c r="J177" s="1"/>
      <c r="K177" s="1"/>
      <c r="L177" s="1"/>
      <c r="M177" s="1"/>
      <c r="N177" s="1"/>
      <c r="O177" s="1"/>
      <c r="P177" s="1"/>
      <c r="Q177" s="1"/>
      <c r="R177" s="1"/>
      <c r="S177" s="1"/>
      <c r="T177" s="1"/>
      <c r="U177" s="1"/>
      <c r="V177" s="1"/>
      <c r="W177" s="1"/>
      <c r="X177" s="1"/>
      <c r="Y177" s="1"/>
      <c r="Z177" s="1"/>
    </row>
    <row r="178" spans="1:26" ht="15" customHeight="1" thickBot="1">
      <c r="A178" s="123" t="s">
        <v>178</v>
      </c>
      <c r="B178" s="124" t="s">
        <v>179</v>
      </c>
      <c r="C178" s="124" t="s">
        <v>180</v>
      </c>
      <c r="D178" s="124" t="s">
        <v>181</v>
      </c>
      <c r="E178" s="124" t="s">
        <v>182</v>
      </c>
      <c r="F178" s="337" t="s">
        <v>183</v>
      </c>
      <c r="G178" s="338"/>
      <c r="H178" s="339"/>
      <c r="I178" s="1"/>
      <c r="J178" s="1"/>
      <c r="K178" s="1"/>
      <c r="L178" s="1"/>
      <c r="M178" s="1"/>
      <c r="N178" s="1"/>
      <c r="O178" s="1"/>
      <c r="P178" s="1"/>
      <c r="Q178" s="1"/>
      <c r="R178" s="1"/>
      <c r="S178" s="1"/>
      <c r="T178" s="1"/>
      <c r="U178" s="1"/>
      <c r="V178" s="1"/>
      <c r="W178" s="1"/>
      <c r="X178" s="1"/>
      <c r="Y178" s="1"/>
      <c r="Z178" s="1"/>
    </row>
    <row r="179" spans="1:26" ht="42.75" customHeight="1" thickBot="1">
      <c r="A179" s="120">
        <v>393608</v>
      </c>
      <c r="B179" s="118" t="s">
        <v>417</v>
      </c>
      <c r="C179" s="121" t="s">
        <v>418</v>
      </c>
      <c r="D179" s="118" t="s">
        <v>419</v>
      </c>
      <c r="E179" s="119" t="s">
        <v>191</v>
      </c>
      <c r="F179" s="282" t="s">
        <v>420</v>
      </c>
      <c r="G179" s="286"/>
      <c r="H179" s="287"/>
      <c r="I179" s="1"/>
      <c r="J179" s="1"/>
      <c r="K179" s="1"/>
      <c r="L179" s="1"/>
      <c r="M179" s="1"/>
      <c r="N179" s="1"/>
      <c r="O179" s="1"/>
      <c r="P179" s="1"/>
      <c r="Q179" s="1"/>
      <c r="R179" s="1"/>
      <c r="S179" s="1"/>
      <c r="T179" s="1"/>
      <c r="U179" s="1"/>
      <c r="V179" s="1"/>
      <c r="W179" s="1"/>
      <c r="X179" s="1"/>
      <c r="Y179" s="1"/>
      <c r="Z179" s="1"/>
    </row>
    <row r="180" spans="1:26" ht="42.75" customHeight="1" thickBot="1">
      <c r="A180" s="120">
        <v>393624</v>
      </c>
      <c r="B180" s="118" t="s">
        <v>421</v>
      </c>
      <c r="C180" s="121" t="s">
        <v>422</v>
      </c>
      <c r="D180" s="118" t="s">
        <v>423</v>
      </c>
      <c r="E180" s="119" t="s">
        <v>185</v>
      </c>
      <c r="F180" s="282" t="s">
        <v>424</v>
      </c>
      <c r="G180" s="286"/>
      <c r="H180" s="287"/>
      <c r="I180" s="1"/>
      <c r="J180" s="1"/>
      <c r="K180" s="1"/>
      <c r="L180" s="1"/>
      <c r="M180" s="1"/>
      <c r="N180" s="1"/>
      <c r="O180" s="1"/>
      <c r="P180" s="1"/>
      <c r="Q180" s="1"/>
      <c r="R180" s="1"/>
      <c r="S180" s="1"/>
      <c r="T180" s="1"/>
      <c r="U180" s="1"/>
      <c r="V180" s="1"/>
      <c r="W180" s="1"/>
      <c r="X180" s="1"/>
      <c r="Y180" s="1"/>
      <c r="Z180" s="1"/>
    </row>
    <row r="181" spans="1:26" ht="45.75" customHeight="1" thickBot="1">
      <c r="A181" s="120">
        <v>401261</v>
      </c>
      <c r="B181" s="118" t="s">
        <v>425</v>
      </c>
      <c r="C181" s="121" t="s">
        <v>426</v>
      </c>
      <c r="D181" s="118" t="s">
        <v>427</v>
      </c>
      <c r="E181" s="119" t="s">
        <v>191</v>
      </c>
      <c r="F181" s="282" t="s">
        <v>428</v>
      </c>
      <c r="G181" s="286"/>
      <c r="H181" s="287"/>
      <c r="I181" s="1"/>
      <c r="J181" s="1"/>
      <c r="K181" s="1"/>
      <c r="L181" s="1"/>
      <c r="M181" s="1"/>
      <c r="N181" s="1"/>
      <c r="O181" s="1"/>
      <c r="P181" s="1"/>
      <c r="Q181" s="1"/>
      <c r="R181" s="1"/>
      <c r="S181" s="1"/>
      <c r="T181" s="1"/>
      <c r="U181" s="1"/>
      <c r="V181" s="1"/>
      <c r="W181" s="1"/>
      <c r="X181" s="1"/>
      <c r="Y181" s="1"/>
      <c r="Z181" s="1"/>
    </row>
    <row r="182" spans="1:26" ht="27.75" customHeight="1" thickBot="1">
      <c r="A182" s="340">
        <v>402353</v>
      </c>
      <c r="B182" s="325" t="s">
        <v>429</v>
      </c>
      <c r="C182" s="121" t="s">
        <v>430</v>
      </c>
      <c r="D182" s="118" t="s">
        <v>348</v>
      </c>
      <c r="E182" s="119" t="s">
        <v>191</v>
      </c>
      <c r="F182" s="328" t="s">
        <v>431</v>
      </c>
      <c r="G182" s="329"/>
      <c r="H182" s="330"/>
      <c r="I182" s="1"/>
      <c r="J182" s="1"/>
      <c r="K182" s="1"/>
      <c r="L182" s="1"/>
      <c r="M182" s="1"/>
      <c r="N182" s="1"/>
      <c r="O182" s="1"/>
      <c r="P182" s="1"/>
      <c r="Q182" s="1"/>
      <c r="R182" s="1"/>
      <c r="S182" s="1"/>
      <c r="T182" s="1"/>
      <c r="U182" s="1"/>
      <c r="V182" s="1"/>
      <c r="W182" s="1"/>
      <c r="X182" s="1"/>
      <c r="Y182" s="1"/>
      <c r="Z182" s="1"/>
    </row>
    <row r="183" spans="1:26" ht="15" customHeight="1" thickBot="1">
      <c r="A183" s="341"/>
      <c r="B183" s="327"/>
      <c r="C183" s="121" t="s">
        <v>432</v>
      </c>
      <c r="D183" s="118" t="s">
        <v>433</v>
      </c>
      <c r="E183" s="119" t="s">
        <v>191</v>
      </c>
      <c r="F183" s="334"/>
      <c r="G183" s="335"/>
      <c r="H183" s="336"/>
      <c r="I183" s="1"/>
      <c r="J183" s="1"/>
      <c r="K183" s="1"/>
      <c r="L183" s="1"/>
      <c r="M183" s="1"/>
      <c r="N183" s="1"/>
      <c r="O183" s="1"/>
      <c r="P183" s="1"/>
      <c r="Q183" s="1"/>
      <c r="R183" s="1"/>
      <c r="S183" s="1"/>
      <c r="T183" s="1"/>
      <c r="U183" s="1"/>
      <c r="V183" s="1"/>
      <c r="W183" s="1"/>
      <c r="X183" s="1"/>
      <c r="Y183" s="1"/>
      <c r="Z183" s="1"/>
    </row>
    <row r="184" spans="1:26" ht="42.75" customHeight="1" thickBot="1">
      <c r="A184" s="120">
        <v>402851</v>
      </c>
      <c r="B184" s="118" t="s">
        <v>434</v>
      </c>
      <c r="C184" s="121" t="s">
        <v>435</v>
      </c>
      <c r="D184" s="118" t="s">
        <v>436</v>
      </c>
      <c r="E184" s="119" t="s">
        <v>191</v>
      </c>
      <c r="F184" s="282" t="s">
        <v>437</v>
      </c>
      <c r="G184" s="286"/>
      <c r="H184" s="287"/>
      <c r="I184" s="1"/>
      <c r="J184" s="1"/>
      <c r="K184" s="1"/>
      <c r="L184" s="1"/>
      <c r="M184" s="1"/>
      <c r="N184" s="1"/>
      <c r="O184" s="1"/>
      <c r="P184" s="1"/>
      <c r="Q184" s="1"/>
      <c r="R184" s="1"/>
      <c r="S184" s="1"/>
      <c r="T184" s="1"/>
      <c r="U184" s="1"/>
      <c r="V184" s="1"/>
      <c r="W184" s="1"/>
      <c r="X184" s="1"/>
      <c r="Y184" s="1"/>
      <c r="Z184" s="1"/>
    </row>
    <row r="185" spans="1:26" ht="42.75" customHeight="1" thickBot="1">
      <c r="A185" s="120">
        <v>403462</v>
      </c>
      <c r="B185" s="118" t="s">
        <v>438</v>
      </c>
      <c r="C185" s="121" t="s">
        <v>439</v>
      </c>
      <c r="D185" s="118" t="s">
        <v>440</v>
      </c>
      <c r="E185" s="119" t="s">
        <v>185</v>
      </c>
      <c r="F185" s="282" t="s">
        <v>441</v>
      </c>
      <c r="G185" s="286"/>
      <c r="H185" s="287"/>
      <c r="I185" s="1"/>
      <c r="J185" s="1"/>
      <c r="K185" s="1"/>
      <c r="L185" s="1"/>
      <c r="M185" s="1"/>
      <c r="N185" s="1"/>
      <c r="O185" s="1"/>
      <c r="P185" s="1"/>
      <c r="Q185" s="1"/>
      <c r="R185" s="1"/>
      <c r="S185" s="1"/>
      <c r="T185" s="1"/>
      <c r="U185" s="1"/>
      <c r="V185" s="1"/>
      <c r="W185" s="1"/>
      <c r="X185" s="1"/>
      <c r="Y185" s="1"/>
      <c r="Z185" s="1"/>
    </row>
    <row r="186" spans="1:26" ht="57" customHeight="1" thickBot="1">
      <c r="A186" s="120">
        <v>403644</v>
      </c>
      <c r="B186" s="118" t="s">
        <v>442</v>
      </c>
      <c r="C186" s="121" t="s">
        <v>443</v>
      </c>
      <c r="D186" s="118" t="s">
        <v>444</v>
      </c>
      <c r="E186" s="119" t="s">
        <v>185</v>
      </c>
      <c r="F186" s="282" t="s">
        <v>445</v>
      </c>
      <c r="G186" s="286"/>
      <c r="H186" s="287"/>
      <c r="I186" s="1"/>
      <c r="J186" s="1"/>
      <c r="K186" s="1"/>
      <c r="L186" s="1"/>
      <c r="M186" s="1"/>
      <c r="N186" s="1"/>
      <c r="O186" s="1"/>
      <c r="P186" s="1"/>
      <c r="Q186" s="1"/>
      <c r="R186" s="1"/>
      <c r="S186" s="1"/>
      <c r="T186" s="1"/>
      <c r="U186" s="1"/>
      <c r="V186" s="1"/>
      <c r="W186" s="1"/>
      <c r="X186" s="1"/>
      <c r="Y186" s="1"/>
      <c r="Z186" s="1"/>
    </row>
    <row r="187" spans="1:26" ht="42.75" customHeight="1" thickBot="1">
      <c r="A187" s="120">
        <v>403897</v>
      </c>
      <c r="B187" s="118" t="s">
        <v>446</v>
      </c>
      <c r="C187" s="121" t="s">
        <v>447</v>
      </c>
      <c r="D187" s="118" t="s">
        <v>448</v>
      </c>
      <c r="E187" s="119" t="s">
        <v>191</v>
      </c>
      <c r="F187" s="282" t="s">
        <v>449</v>
      </c>
      <c r="G187" s="286"/>
      <c r="H187" s="287"/>
      <c r="I187" s="1"/>
      <c r="J187" s="1"/>
      <c r="K187" s="1"/>
      <c r="L187" s="1"/>
      <c r="M187" s="1"/>
      <c r="N187" s="1"/>
      <c r="O187" s="1"/>
      <c r="P187" s="1"/>
      <c r="Q187" s="1"/>
      <c r="R187" s="1"/>
      <c r="S187" s="1"/>
      <c r="T187" s="1"/>
      <c r="U187" s="1"/>
      <c r="V187" s="1"/>
      <c r="W187" s="1"/>
      <c r="X187" s="1"/>
      <c r="Y187" s="1"/>
      <c r="Z187" s="1"/>
    </row>
    <row r="188" spans="1:26" ht="57" customHeight="1" thickBot="1">
      <c r="A188" s="120">
        <v>397758</v>
      </c>
      <c r="B188" s="118" t="s">
        <v>450</v>
      </c>
      <c r="C188" s="121" t="s">
        <v>451</v>
      </c>
      <c r="D188" s="118" t="s">
        <v>452</v>
      </c>
      <c r="E188" s="119" t="s">
        <v>185</v>
      </c>
      <c r="F188" s="282" t="s">
        <v>453</v>
      </c>
      <c r="G188" s="286"/>
      <c r="H188" s="287"/>
      <c r="I188" s="1"/>
      <c r="J188" s="1"/>
      <c r="K188" s="1"/>
      <c r="L188" s="1"/>
      <c r="M188" s="1"/>
      <c r="N188" s="1"/>
      <c r="O188" s="1"/>
      <c r="P188" s="1"/>
      <c r="Q188" s="1"/>
      <c r="R188" s="1"/>
      <c r="S188" s="1"/>
      <c r="T188" s="1"/>
      <c r="U188" s="1"/>
      <c r="V188" s="1"/>
      <c r="W188" s="1"/>
      <c r="X188" s="1"/>
      <c r="Y188" s="1"/>
      <c r="Z188" s="1"/>
    </row>
    <row r="189" spans="1:26" ht="42.75" customHeight="1" thickBot="1">
      <c r="A189" s="120">
        <v>401340</v>
      </c>
      <c r="B189" s="118" t="s">
        <v>454</v>
      </c>
      <c r="C189" s="121" t="s">
        <v>455</v>
      </c>
      <c r="D189" s="118" t="s">
        <v>448</v>
      </c>
      <c r="E189" s="119" t="s">
        <v>185</v>
      </c>
      <c r="F189" s="282" t="s">
        <v>456</v>
      </c>
      <c r="G189" s="286"/>
      <c r="H189" s="287"/>
      <c r="I189" s="1"/>
      <c r="J189" s="1"/>
      <c r="K189" s="1"/>
      <c r="L189" s="1"/>
      <c r="M189" s="1"/>
      <c r="N189" s="1"/>
      <c r="O189" s="1"/>
      <c r="P189" s="1"/>
      <c r="Q189" s="1"/>
      <c r="R189" s="1"/>
      <c r="S189" s="1"/>
      <c r="T189" s="1"/>
      <c r="U189" s="1"/>
      <c r="V189" s="1"/>
      <c r="W189" s="1"/>
      <c r="X189" s="1"/>
      <c r="Y189" s="1"/>
      <c r="Z189" s="1"/>
    </row>
    <row r="190" spans="1:26" ht="15" customHeight="1">
      <c r="I190" s="1"/>
      <c r="J190" s="1"/>
      <c r="K190" s="1"/>
      <c r="L190" s="1"/>
      <c r="M190" s="1"/>
      <c r="N190" s="1"/>
      <c r="O190" s="1"/>
      <c r="P190" s="1"/>
      <c r="Q190" s="1"/>
      <c r="R190" s="1"/>
      <c r="S190" s="1"/>
      <c r="T190" s="1"/>
      <c r="U190" s="1"/>
      <c r="V190" s="1"/>
      <c r="W190" s="1"/>
      <c r="X190" s="1"/>
      <c r="Y190" s="1"/>
      <c r="Z190" s="1"/>
    </row>
    <row r="191" spans="1:26" ht="15" customHeight="1">
      <c r="A191" s="109"/>
      <c r="B191" s="109"/>
      <c r="C191" s="111"/>
      <c r="D191" s="112"/>
      <c r="E191" s="113"/>
      <c r="F191" s="109"/>
      <c r="G191" s="110"/>
      <c r="H191" s="110"/>
      <c r="I191" s="134"/>
      <c r="J191" s="1"/>
      <c r="K191" s="1"/>
      <c r="L191" s="1"/>
      <c r="M191" s="1"/>
      <c r="N191" s="1"/>
      <c r="O191" s="1"/>
      <c r="P191" s="1"/>
      <c r="Q191" s="1"/>
      <c r="R191" s="1"/>
      <c r="S191" s="1"/>
      <c r="T191" s="1"/>
      <c r="U191" s="1"/>
      <c r="V191" s="1"/>
      <c r="W191" s="1"/>
      <c r="X191" s="1"/>
      <c r="Y191" s="1"/>
      <c r="Z191" s="1"/>
    </row>
    <row r="192" spans="1:26" ht="15" customHeight="1">
      <c r="A192" s="349" t="s">
        <v>577</v>
      </c>
      <c r="B192" s="350"/>
      <c r="C192" s="350"/>
      <c r="D192" s="350"/>
      <c r="E192" s="350"/>
      <c r="F192" s="350"/>
      <c r="G192" s="134"/>
      <c r="H192" s="134"/>
      <c r="I192" s="134"/>
      <c r="J192" s="1"/>
      <c r="K192" s="1"/>
      <c r="L192" s="1"/>
      <c r="M192" s="1"/>
      <c r="N192" s="1"/>
      <c r="O192" s="1"/>
      <c r="P192" s="1"/>
      <c r="Q192" s="1"/>
      <c r="R192" s="1"/>
      <c r="S192" s="1"/>
      <c r="T192" s="1"/>
      <c r="U192" s="1"/>
      <c r="V192" s="1"/>
      <c r="W192" s="1"/>
      <c r="X192" s="1"/>
      <c r="Y192" s="1"/>
      <c r="Z192" s="1"/>
    </row>
    <row r="193" spans="1:26" ht="15.75" customHeight="1">
      <c r="A193" s="184" t="s">
        <v>574</v>
      </c>
      <c r="B193" s="185"/>
      <c r="C193" s="185"/>
      <c r="D193" s="185"/>
      <c r="E193" s="185"/>
      <c r="F193" s="185"/>
      <c r="G193" s="185"/>
      <c r="H193" s="186"/>
      <c r="I193" s="93"/>
      <c r="J193" s="1"/>
      <c r="K193" s="1"/>
      <c r="L193" s="1"/>
      <c r="M193" s="1"/>
      <c r="N193" s="1"/>
      <c r="O193" s="1"/>
      <c r="P193" s="1"/>
      <c r="Q193" s="1"/>
      <c r="R193" s="1"/>
      <c r="S193" s="1"/>
      <c r="T193" s="1"/>
      <c r="U193" s="1"/>
      <c r="V193" s="1"/>
      <c r="W193" s="1"/>
      <c r="X193" s="1"/>
      <c r="Y193" s="1"/>
      <c r="Z193" s="1"/>
    </row>
    <row r="194" spans="1:26" ht="18" customHeight="1">
      <c r="A194" s="187" t="s">
        <v>575</v>
      </c>
      <c r="B194" s="185"/>
      <c r="C194" s="185"/>
      <c r="D194" s="185"/>
      <c r="E194" s="188"/>
      <c r="F194" s="189"/>
      <c r="G194" s="185"/>
      <c r="H194" s="186"/>
      <c r="I194" s="134"/>
      <c r="J194" s="1"/>
      <c r="K194" s="1"/>
      <c r="L194" s="1"/>
      <c r="M194" s="1"/>
      <c r="N194" s="1"/>
      <c r="O194" s="1"/>
      <c r="P194" s="1"/>
      <c r="Q194" s="1"/>
      <c r="R194" s="1"/>
      <c r="S194" s="1"/>
      <c r="T194" s="1"/>
      <c r="U194" s="1"/>
      <c r="V194" s="1"/>
      <c r="W194" s="1"/>
      <c r="X194" s="1"/>
      <c r="Y194" s="1"/>
      <c r="Z194" s="1"/>
    </row>
    <row r="195" spans="1:26" s="91" customFormat="1" ht="20.25" customHeight="1">
      <c r="A195" s="187" t="s">
        <v>576</v>
      </c>
      <c r="B195" s="185"/>
      <c r="C195" s="185"/>
      <c r="D195" s="185"/>
      <c r="E195" s="188"/>
      <c r="F195" s="189"/>
      <c r="G195" s="185"/>
      <c r="H195" s="186"/>
      <c r="I195" s="1"/>
      <c r="J195" s="1"/>
      <c r="K195" s="1"/>
      <c r="L195" s="1"/>
      <c r="M195" s="1"/>
      <c r="N195" s="1"/>
      <c r="O195" s="1"/>
      <c r="P195" s="1"/>
      <c r="Q195" s="1"/>
      <c r="R195" s="1"/>
      <c r="S195" s="1"/>
      <c r="T195" s="1"/>
      <c r="U195" s="1"/>
      <c r="V195" s="1"/>
      <c r="W195" s="1"/>
      <c r="X195" s="1"/>
      <c r="Y195" s="1"/>
      <c r="Z195" s="1"/>
    </row>
    <row r="196" spans="1:26" s="91" customFormat="1" ht="20.25" customHeight="1">
      <c r="A196" s="187" t="s">
        <v>578</v>
      </c>
      <c r="B196" s="185"/>
      <c r="C196" s="185"/>
      <c r="D196" s="185"/>
      <c r="E196" s="188"/>
      <c r="F196" s="189"/>
      <c r="G196" s="185"/>
      <c r="H196" s="186"/>
    </row>
    <row r="197" spans="1:26" s="91" customFormat="1" ht="30" customHeight="1">
      <c r="A197" s="190" t="s">
        <v>196</v>
      </c>
      <c r="B197" s="191" t="s">
        <v>197</v>
      </c>
      <c r="C197" s="191" t="s">
        <v>569</v>
      </c>
      <c r="D197" s="192" t="s">
        <v>570</v>
      </c>
      <c r="E197" s="191" t="s">
        <v>198</v>
      </c>
      <c r="F197" s="191" t="s">
        <v>199</v>
      </c>
      <c r="G197" s="191" t="s">
        <v>200</v>
      </c>
      <c r="H197" s="191" t="s">
        <v>201</v>
      </c>
      <c r="I197" s="1"/>
      <c r="J197" s="1"/>
      <c r="K197" s="1"/>
      <c r="L197" s="1"/>
      <c r="M197" s="1"/>
      <c r="N197" s="1"/>
      <c r="O197" s="1"/>
      <c r="P197" s="1"/>
      <c r="Q197" s="1"/>
      <c r="R197" s="1"/>
      <c r="S197" s="1"/>
      <c r="T197" s="1"/>
      <c r="U197" s="1"/>
      <c r="V197" s="1"/>
      <c r="W197" s="1"/>
      <c r="X197" s="1"/>
      <c r="Y197" s="1"/>
      <c r="Z197" s="1"/>
    </row>
    <row r="198" spans="1:26" s="91" customFormat="1" ht="15" customHeight="1">
      <c r="A198" s="163">
        <v>100</v>
      </c>
      <c r="B198" s="163" t="s">
        <v>480</v>
      </c>
      <c r="C198" s="164">
        <f>SUM(C199:C212)</f>
        <v>19179605411</v>
      </c>
      <c r="D198" s="164">
        <f>SUM(D199:D212)</f>
        <v>328952698</v>
      </c>
      <c r="E198" s="164">
        <f>SUM(E199:E212)</f>
        <v>19508558109</v>
      </c>
      <c r="F198" s="164">
        <f>SUM(F199:F212)</f>
        <v>13485864325</v>
      </c>
      <c r="G198" s="164">
        <f>SUM(G199:G212)</f>
        <v>6022693784</v>
      </c>
      <c r="H198" s="165">
        <f>(+F198/E198%)/100</f>
        <v>0.69127939900276303</v>
      </c>
    </row>
    <row r="199" spans="1:26" s="91" customFormat="1" ht="15" customHeight="1">
      <c r="A199" s="166">
        <v>111</v>
      </c>
      <c r="B199" s="158" t="s">
        <v>481</v>
      </c>
      <c r="C199" s="159">
        <v>7318800000</v>
      </c>
      <c r="D199" s="159"/>
      <c r="E199" s="159">
        <f>+C199+D199</f>
        <v>7318800000</v>
      </c>
      <c r="F199" s="159">
        <v>4732400000</v>
      </c>
      <c r="G199" s="159">
        <f>+E199-F199</f>
        <v>2586400000</v>
      </c>
      <c r="H199" s="165">
        <f t="shared" ref="H199:H285" si="0">(+F199/E199%)/100</f>
        <v>0.64660873367218674</v>
      </c>
      <c r="I199" s="1"/>
      <c r="J199" s="1"/>
      <c r="K199" s="1"/>
      <c r="L199" s="1"/>
      <c r="M199" s="1"/>
      <c r="N199" s="1"/>
      <c r="O199" s="1"/>
      <c r="P199" s="1"/>
      <c r="Q199" s="1"/>
      <c r="R199" s="1"/>
      <c r="S199" s="1"/>
      <c r="T199" s="1"/>
      <c r="U199" s="1"/>
      <c r="V199" s="1"/>
      <c r="W199" s="1"/>
      <c r="X199" s="1"/>
      <c r="Y199" s="1"/>
      <c r="Z199" s="1"/>
    </row>
    <row r="200" spans="1:26" s="91" customFormat="1" ht="15" customHeight="1">
      <c r="A200" s="166">
        <v>111</v>
      </c>
      <c r="B200" s="158" t="s">
        <v>481</v>
      </c>
      <c r="C200" s="159">
        <v>4908000000</v>
      </c>
      <c r="D200" s="159"/>
      <c r="E200" s="159">
        <f t="shared" ref="E200:E263" si="1">+C200+D200</f>
        <v>4908000000</v>
      </c>
      <c r="F200" s="159">
        <v>2906400000</v>
      </c>
      <c r="G200" s="159">
        <f t="shared" ref="G200:G208" si="2">+E200-F200</f>
        <v>2001600000</v>
      </c>
      <c r="H200" s="165">
        <f t="shared" si="0"/>
        <v>0.59217603911980443</v>
      </c>
      <c r="I200"/>
      <c r="J200"/>
      <c r="K200"/>
      <c r="L200"/>
      <c r="M200"/>
      <c r="N200"/>
      <c r="O200"/>
      <c r="P200"/>
      <c r="Q200"/>
      <c r="R200"/>
      <c r="S200"/>
      <c r="T200"/>
      <c r="U200"/>
      <c r="V200"/>
      <c r="W200"/>
      <c r="X200"/>
      <c r="Y200"/>
      <c r="Z200"/>
    </row>
    <row r="201" spans="1:26" s="91" customFormat="1" ht="15" customHeight="1">
      <c r="A201" s="166">
        <v>113</v>
      </c>
      <c r="B201" s="158" t="s">
        <v>482</v>
      </c>
      <c r="C201" s="159">
        <v>196072800</v>
      </c>
      <c r="D201" s="159"/>
      <c r="E201" s="159">
        <f t="shared" si="1"/>
        <v>196072800</v>
      </c>
      <c r="F201" s="159">
        <v>196072800</v>
      </c>
      <c r="G201" s="159">
        <f t="shared" si="2"/>
        <v>0</v>
      </c>
      <c r="H201" s="165">
        <f t="shared" si="0"/>
        <v>1</v>
      </c>
      <c r="I201"/>
      <c r="J201"/>
      <c r="K201"/>
      <c r="L201"/>
      <c r="M201"/>
      <c r="N201"/>
      <c r="O201"/>
      <c r="P201"/>
      <c r="Q201"/>
      <c r="R201"/>
      <c r="S201"/>
      <c r="T201"/>
      <c r="U201"/>
      <c r="V201"/>
      <c r="W201"/>
      <c r="X201"/>
      <c r="Y201"/>
      <c r="Z201"/>
    </row>
    <row r="202" spans="1:26" s="91" customFormat="1" ht="15" customHeight="1">
      <c r="A202" s="166">
        <v>114</v>
      </c>
      <c r="B202" s="158" t="s">
        <v>483</v>
      </c>
      <c r="C202" s="159">
        <v>626239400</v>
      </c>
      <c r="D202" s="159"/>
      <c r="E202" s="159">
        <f t="shared" si="1"/>
        <v>626239400</v>
      </c>
      <c r="F202" s="159">
        <v>409798258</v>
      </c>
      <c r="G202" s="159">
        <f t="shared" si="2"/>
        <v>216441142</v>
      </c>
      <c r="H202" s="165">
        <f t="shared" si="0"/>
        <v>0.65437955197325492</v>
      </c>
      <c r="I202"/>
      <c r="J202"/>
      <c r="K202"/>
      <c r="L202"/>
      <c r="M202"/>
      <c r="N202"/>
      <c r="O202"/>
      <c r="P202"/>
      <c r="Q202"/>
      <c r="R202"/>
      <c r="S202"/>
      <c r="T202"/>
      <c r="U202"/>
      <c r="V202"/>
      <c r="W202"/>
      <c r="X202"/>
      <c r="Y202"/>
      <c r="Z202"/>
    </row>
    <row r="203" spans="1:26" s="91" customFormat="1" ht="15" customHeight="1">
      <c r="A203" s="166">
        <v>114</v>
      </c>
      <c r="B203" s="158" t="s">
        <v>483</v>
      </c>
      <c r="C203" s="159">
        <v>409000000</v>
      </c>
      <c r="D203" s="159"/>
      <c r="E203" s="159">
        <f t="shared" si="1"/>
        <v>409000000</v>
      </c>
      <c r="F203" s="159">
        <v>241467777</v>
      </c>
      <c r="G203" s="159">
        <f t="shared" si="2"/>
        <v>167532223</v>
      </c>
      <c r="H203" s="165">
        <f t="shared" si="0"/>
        <v>0.59038576283618582</v>
      </c>
      <c r="I203"/>
      <c r="J203"/>
      <c r="K203"/>
      <c r="L203"/>
      <c r="M203"/>
      <c r="N203"/>
      <c r="O203"/>
      <c r="P203"/>
      <c r="Q203"/>
      <c r="R203"/>
      <c r="S203"/>
      <c r="T203"/>
      <c r="U203"/>
      <c r="V203"/>
      <c r="W203"/>
      <c r="X203"/>
      <c r="Y203"/>
      <c r="Z203"/>
    </row>
    <row r="204" spans="1:26" s="91" customFormat="1" ht="15" customHeight="1">
      <c r="A204" s="166">
        <v>123</v>
      </c>
      <c r="B204" s="158" t="s">
        <v>484</v>
      </c>
      <c r="C204" s="159">
        <v>621477894</v>
      </c>
      <c r="D204" s="159"/>
      <c r="E204" s="159">
        <f t="shared" si="1"/>
        <v>621477894</v>
      </c>
      <c r="F204" s="159">
        <v>621458375</v>
      </c>
      <c r="G204" s="159">
        <f t="shared" si="2"/>
        <v>19519</v>
      </c>
      <c r="H204" s="165">
        <f t="shared" si="0"/>
        <v>0.9999685926077363</v>
      </c>
      <c r="I204"/>
      <c r="J204"/>
      <c r="K204"/>
      <c r="L204"/>
      <c r="M204"/>
      <c r="N204"/>
      <c r="O204"/>
      <c r="P204"/>
      <c r="Q204"/>
      <c r="R204"/>
      <c r="S204"/>
      <c r="T204"/>
      <c r="U204"/>
      <c r="V204"/>
      <c r="W204"/>
      <c r="X204"/>
      <c r="Y204"/>
      <c r="Z204"/>
    </row>
    <row r="205" spans="1:26" s="91" customFormat="1" ht="15" customHeight="1">
      <c r="A205" s="166">
        <v>125</v>
      </c>
      <c r="B205" s="158" t="s">
        <v>485</v>
      </c>
      <c r="C205" s="159">
        <v>181999958</v>
      </c>
      <c r="D205" s="159"/>
      <c r="E205" s="159">
        <f t="shared" si="1"/>
        <v>181999958</v>
      </c>
      <c r="F205" s="159">
        <v>147149828</v>
      </c>
      <c r="G205" s="159">
        <f t="shared" si="2"/>
        <v>34850130</v>
      </c>
      <c r="H205" s="165">
        <f t="shared" si="0"/>
        <v>0.80851572504209035</v>
      </c>
      <c r="I205"/>
      <c r="J205"/>
      <c r="K205"/>
      <c r="L205"/>
      <c r="M205"/>
      <c r="N205"/>
      <c r="O205"/>
      <c r="P205"/>
      <c r="Q205"/>
      <c r="R205"/>
      <c r="S205"/>
      <c r="T205"/>
      <c r="U205"/>
      <c r="V205"/>
      <c r="W205"/>
      <c r="X205"/>
      <c r="Y205"/>
      <c r="Z205"/>
    </row>
    <row r="206" spans="1:26" s="91" customFormat="1" ht="15" customHeight="1">
      <c r="A206" s="166">
        <v>131</v>
      </c>
      <c r="B206" s="158" t="s">
        <v>486</v>
      </c>
      <c r="C206" s="159">
        <v>560489648</v>
      </c>
      <c r="D206" s="159"/>
      <c r="E206" s="159">
        <f t="shared" si="1"/>
        <v>560489648</v>
      </c>
      <c r="F206" s="159">
        <v>361768816</v>
      </c>
      <c r="G206" s="159">
        <f t="shared" si="2"/>
        <v>198720832</v>
      </c>
      <c r="H206" s="165">
        <f t="shared" si="0"/>
        <v>0.64545137861315138</v>
      </c>
      <c r="I206"/>
      <c r="J206"/>
      <c r="K206"/>
      <c r="L206"/>
      <c r="M206"/>
      <c r="N206"/>
      <c r="O206"/>
      <c r="P206"/>
      <c r="Q206"/>
      <c r="R206"/>
      <c r="S206"/>
      <c r="T206"/>
      <c r="U206"/>
      <c r="V206"/>
      <c r="W206"/>
      <c r="X206"/>
      <c r="Y206"/>
      <c r="Z206"/>
    </row>
    <row r="207" spans="1:26" s="91" customFormat="1" ht="15.75">
      <c r="A207" s="166">
        <v>133</v>
      </c>
      <c r="B207" s="158" t="s">
        <v>487</v>
      </c>
      <c r="C207" s="159">
        <v>3078679066</v>
      </c>
      <c r="D207" s="159">
        <v>-129428715</v>
      </c>
      <c r="E207" s="159">
        <f t="shared" si="1"/>
        <v>2949250351</v>
      </c>
      <c r="F207" s="159">
        <v>2273805934</v>
      </c>
      <c r="G207" s="159">
        <f t="shared" si="2"/>
        <v>675444417</v>
      </c>
      <c r="H207" s="165">
        <f t="shared" si="0"/>
        <v>0.77097759206132577</v>
      </c>
      <c r="I207"/>
      <c r="J207"/>
      <c r="K207"/>
      <c r="L207"/>
      <c r="M207"/>
      <c r="N207"/>
      <c r="O207"/>
      <c r="P207"/>
      <c r="Q207"/>
      <c r="R207"/>
      <c r="S207"/>
      <c r="T207"/>
      <c r="U207"/>
      <c r="V207"/>
      <c r="W207"/>
      <c r="X207"/>
      <c r="Y207"/>
      <c r="Z207"/>
    </row>
    <row r="208" spans="1:26" s="91" customFormat="1" ht="15.75">
      <c r="A208" s="166">
        <v>137</v>
      </c>
      <c r="B208" s="158" t="s">
        <v>488</v>
      </c>
      <c r="C208" s="159">
        <v>106600000</v>
      </c>
      <c r="D208" s="159"/>
      <c r="E208" s="159">
        <f t="shared" si="1"/>
        <v>106600000</v>
      </c>
      <c r="F208" s="159">
        <v>101400000</v>
      </c>
      <c r="G208" s="159">
        <f t="shared" si="2"/>
        <v>5200000</v>
      </c>
      <c r="H208" s="165">
        <f t="shared" si="0"/>
        <v>0.95121951219512202</v>
      </c>
      <c r="I208"/>
      <c r="J208"/>
      <c r="K208"/>
      <c r="L208"/>
      <c r="M208"/>
      <c r="N208"/>
      <c r="O208"/>
      <c r="P208"/>
      <c r="Q208"/>
      <c r="R208"/>
      <c r="S208"/>
      <c r="T208"/>
      <c r="U208"/>
      <c r="V208"/>
      <c r="W208"/>
      <c r="X208"/>
      <c r="Y208"/>
      <c r="Z208"/>
    </row>
    <row r="209" spans="1:26" s="91" customFormat="1" ht="15.75">
      <c r="A209" s="166">
        <v>141</v>
      </c>
      <c r="B209" s="158" t="s">
        <v>489</v>
      </c>
      <c r="C209" s="159">
        <v>35100000</v>
      </c>
      <c r="D209" s="159">
        <v>-35100000</v>
      </c>
      <c r="E209" s="159">
        <f t="shared" si="1"/>
        <v>0</v>
      </c>
      <c r="F209" s="159">
        <v>0</v>
      </c>
      <c r="G209" s="159">
        <f>+E209-F209</f>
        <v>0</v>
      </c>
      <c r="H209" s="165"/>
      <c r="I209"/>
      <c r="J209"/>
      <c r="K209"/>
      <c r="L209"/>
      <c r="M209"/>
      <c r="N209"/>
      <c r="O209"/>
      <c r="P209"/>
      <c r="Q209"/>
      <c r="R209"/>
      <c r="S209"/>
      <c r="T209"/>
      <c r="U209"/>
      <c r="V209"/>
      <c r="W209"/>
      <c r="X209"/>
      <c r="Y209"/>
      <c r="Z209"/>
    </row>
    <row r="210" spans="1:26" s="91" customFormat="1" ht="15.75">
      <c r="A210" s="166">
        <v>144</v>
      </c>
      <c r="B210" s="158" t="s">
        <v>490</v>
      </c>
      <c r="C210" s="159">
        <v>89999988</v>
      </c>
      <c r="D210" s="159"/>
      <c r="E210" s="159">
        <f t="shared" si="1"/>
        <v>89999988</v>
      </c>
      <c r="F210" s="159">
        <v>0</v>
      </c>
      <c r="G210" s="159">
        <f t="shared" ref="G210:G212" si="3">+E210-F210</f>
        <v>89999988</v>
      </c>
      <c r="H210" s="165">
        <f t="shared" si="0"/>
        <v>0</v>
      </c>
      <c r="I210"/>
      <c r="J210"/>
      <c r="K210"/>
      <c r="L210"/>
      <c r="M210"/>
      <c r="N210"/>
      <c r="O210"/>
      <c r="P210"/>
      <c r="Q210"/>
      <c r="R210"/>
      <c r="S210"/>
      <c r="T210"/>
      <c r="U210"/>
      <c r="V210"/>
      <c r="W210"/>
      <c r="X210"/>
      <c r="Y210"/>
      <c r="Z210"/>
    </row>
    <row r="211" spans="1:26" s="91" customFormat="1" ht="15.75">
      <c r="A211" s="166">
        <v>145</v>
      </c>
      <c r="B211" s="158" t="s">
        <v>491</v>
      </c>
      <c r="C211" s="159">
        <v>650000000</v>
      </c>
      <c r="D211" s="159">
        <v>35100000</v>
      </c>
      <c r="E211" s="159">
        <f t="shared" si="1"/>
        <v>685100000</v>
      </c>
      <c r="F211" s="159">
        <v>658611933</v>
      </c>
      <c r="G211" s="159">
        <f t="shared" si="3"/>
        <v>26488067</v>
      </c>
      <c r="H211" s="165">
        <f t="shared" si="0"/>
        <v>0.96133693329440961</v>
      </c>
      <c r="I211"/>
      <c r="J211"/>
      <c r="K211"/>
      <c r="L211"/>
      <c r="M211"/>
      <c r="N211"/>
      <c r="O211"/>
      <c r="P211"/>
      <c r="Q211"/>
      <c r="R211"/>
      <c r="S211"/>
      <c r="T211"/>
      <c r="U211"/>
      <c r="V211"/>
      <c r="W211"/>
      <c r="X211"/>
      <c r="Y211"/>
      <c r="Z211"/>
    </row>
    <row r="212" spans="1:26" s="91" customFormat="1" ht="15.75">
      <c r="A212" s="166">
        <v>199</v>
      </c>
      <c r="B212" s="158" t="s">
        <v>492</v>
      </c>
      <c r="C212" s="159">
        <v>397146657</v>
      </c>
      <c r="D212" s="159">
        <v>458381413</v>
      </c>
      <c r="E212" s="159">
        <f t="shared" si="1"/>
        <v>855528070</v>
      </c>
      <c r="F212" s="159">
        <v>835530604</v>
      </c>
      <c r="G212" s="159">
        <f t="shared" si="3"/>
        <v>19997466</v>
      </c>
      <c r="H212" s="165">
        <f t="shared" si="0"/>
        <v>0.97662558751579009</v>
      </c>
      <c r="I212"/>
      <c r="J212"/>
      <c r="K212"/>
      <c r="L212"/>
      <c r="M212"/>
      <c r="N212"/>
      <c r="O212"/>
      <c r="P212"/>
      <c r="Q212"/>
      <c r="R212"/>
      <c r="S212"/>
      <c r="T212"/>
      <c r="U212"/>
      <c r="V212"/>
      <c r="W212"/>
      <c r="X212"/>
      <c r="Y212"/>
      <c r="Z212"/>
    </row>
    <row r="213" spans="1:26" s="91" customFormat="1" ht="15.75">
      <c r="A213" s="167">
        <v>200</v>
      </c>
      <c r="B213" s="155" t="s">
        <v>493</v>
      </c>
      <c r="C213" s="156">
        <f>SUM(C214:C243)</f>
        <v>4034036200</v>
      </c>
      <c r="D213" s="156">
        <f t="shared" ref="D213:G213" si="4">SUM(D214:D243)</f>
        <v>-361438560</v>
      </c>
      <c r="E213" s="156">
        <f t="shared" si="4"/>
        <v>3672597640</v>
      </c>
      <c r="F213" s="156">
        <f t="shared" si="4"/>
        <v>2338955693</v>
      </c>
      <c r="G213" s="156">
        <f t="shared" si="4"/>
        <v>1333641947</v>
      </c>
      <c r="H213" s="165">
        <f t="shared" si="0"/>
        <v>0.63686685073402161</v>
      </c>
      <c r="I213"/>
      <c r="J213"/>
      <c r="K213"/>
      <c r="L213"/>
      <c r="M213"/>
      <c r="N213"/>
      <c r="O213"/>
      <c r="P213"/>
      <c r="Q213"/>
      <c r="R213"/>
      <c r="S213"/>
      <c r="T213"/>
      <c r="U213"/>
      <c r="V213"/>
      <c r="W213"/>
      <c r="X213"/>
      <c r="Y213"/>
      <c r="Z213"/>
    </row>
    <row r="214" spans="1:26" s="91" customFormat="1" ht="15.75">
      <c r="A214" s="166">
        <v>211</v>
      </c>
      <c r="B214" s="158" t="s">
        <v>494</v>
      </c>
      <c r="C214" s="159">
        <v>192000000</v>
      </c>
      <c r="D214" s="159">
        <v>0</v>
      </c>
      <c r="E214" s="159">
        <f t="shared" si="1"/>
        <v>192000000</v>
      </c>
      <c r="F214" s="159">
        <v>150063000</v>
      </c>
      <c r="G214" s="159">
        <f t="shared" ref="G214:G243" si="5">+E214-F214</f>
        <v>41937000</v>
      </c>
      <c r="H214" s="165">
        <f t="shared" si="0"/>
        <v>0.78157812500000001</v>
      </c>
      <c r="I214"/>
      <c r="J214"/>
      <c r="K214"/>
      <c r="L214"/>
      <c r="M214"/>
      <c r="N214"/>
      <c r="O214"/>
      <c r="P214"/>
      <c r="Q214"/>
      <c r="R214"/>
      <c r="S214"/>
      <c r="T214"/>
      <c r="U214"/>
      <c r="V214"/>
      <c r="W214"/>
      <c r="X214"/>
      <c r="Y214"/>
      <c r="Z214"/>
    </row>
    <row r="215" spans="1:26" s="91" customFormat="1" ht="15.75">
      <c r="A215" s="166">
        <v>212</v>
      </c>
      <c r="B215" s="158" t="s">
        <v>495</v>
      </c>
      <c r="C215" s="159">
        <v>19200000</v>
      </c>
      <c r="D215" s="159">
        <v>10000000</v>
      </c>
      <c r="E215" s="159">
        <f t="shared" si="1"/>
        <v>29200000</v>
      </c>
      <c r="F215" s="159">
        <v>25899246</v>
      </c>
      <c r="G215" s="159">
        <f t="shared" si="5"/>
        <v>3300754</v>
      </c>
      <c r="H215" s="165">
        <f t="shared" si="0"/>
        <v>0.88696047945205481</v>
      </c>
      <c r="I215"/>
      <c r="J215"/>
      <c r="K215"/>
      <c r="L215"/>
      <c r="M215"/>
      <c r="N215"/>
      <c r="O215"/>
      <c r="P215"/>
      <c r="Q215"/>
      <c r="R215"/>
      <c r="S215"/>
      <c r="T215"/>
      <c r="U215"/>
      <c r="V215"/>
      <c r="W215"/>
      <c r="X215"/>
      <c r="Y215"/>
      <c r="Z215"/>
    </row>
    <row r="216" spans="1:26" s="91" customFormat="1" ht="15.75">
      <c r="A216" s="166">
        <v>214</v>
      </c>
      <c r="B216" s="158" t="s">
        <v>496</v>
      </c>
      <c r="C216" s="159">
        <v>108000000</v>
      </c>
      <c r="D216" s="159">
        <v>0</v>
      </c>
      <c r="E216" s="159">
        <f t="shared" si="1"/>
        <v>108000000</v>
      </c>
      <c r="F216" s="159">
        <v>50072331</v>
      </c>
      <c r="G216" s="159">
        <f t="shared" si="5"/>
        <v>57927669</v>
      </c>
      <c r="H216" s="165">
        <f t="shared" si="0"/>
        <v>0.46363269444444444</v>
      </c>
      <c r="I216"/>
      <c r="J216"/>
      <c r="K216"/>
      <c r="L216"/>
      <c r="M216"/>
      <c r="N216"/>
      <c r="O216"/>
      <c r="P216"/>
      <c r="Q216"/>
      <c r="R216"/>
      <c r="S216"/>
      <c r="T216"/>
      <c r="U216"/>
      <c r="V216"/>
      <c r="W216"/>
      <c r="X216"/>
      <c r="Y216"/>
      <c r="Z216"/>
    </row>
    <row r="217" spans="1:26" s="91" customFormat="1" ht="15.75">
      <c r="A217" s="166">
        <v>215</v>
      </c>
      <c r="B217" s="158" t="s">
        <v>497</v>
      </c>
      <c r="C217" s="159">
        <v>1200000</v>
      </c>
      <c r="D217" s="159">
        <v>0</v>
      </c>
      <c r="E217" s="159">
        <f t="shared" si="1"/>
        <v>1200000</v>
      </c>
      <c r="F217" s="159">
        <v>0</v>
      </c>
      <c r="G217" s="159">
        <f t="shared" si="5"/>
        <v>1200000</v>
      </c>
      <c r="H217" s="165">
        <f t="shared" si="0"/>
        <v>0</v>
      </c>
      <c r="I217"/>
      <c r="J217"/>
      <c r="K217"/>
      <c r="L217"/>
      <c r="M217"/>
      <c r="N217"/>
      <c r="O217"/>
      <c r="P217"/>
      <c r="Q217"/>
      <c r="R217"/>
      <c r="S217"/>
      <c r="T217"/>
      <c r="U217"/>
      <c r="V217"/>
      <c r="W217"/>
      <c r="X217"/>
      <c r="Y217"/>
      <c r="Z217"/>
    </row>
    <row r="218" spans="1:26" s="91" customFormat="1" ht="15.75">
      <c r="A218" s="166">
        <v>221</v>
      </c>
      <c r="B218" s="158" t="s">
        <v>498</v>
      </c>
      <c r="C218" s="159">
        <v>600000</v>
      </c>
      <c r="D218" s="159">
        <v>0</v>
      </c>
      <c r="E218" s="159">
        <f t="shared" si="1"/>
        <v>600000</v>
      </c>
      <c r="F218" s="159"/>
      <c r="G218" s="159">
        <f t="shared" si="5"/>
        <v>600000</v>
      </c>
      <c r="H218" s="165">
        <f t="shared" si="0"/>
        <v>0</v>
      </c>
      <c r="I218"/>
      <c r="J218"/>
      <c r="K218"/>
      <c r="L218"/>
      <c r="M218"/>
      <c r="N218"/>
      <c r="O218"/>
      <c r="P218"/>
      <c r="Q218"/>
      <c r="R218"/>
      <c r="S218"/>
      <c r="T218"/>
      <c r="U218"/>
      <c r="V218"/>
      <c r="W218"/>
      <c r="X218"/>
      <c r="Y218"/>
      <c r="Z218"/>
    </row>
    <row r="219" spans="1:26" s="91" customFormat="1" ht="15.75">
      <c r="A219" s="166">
        <v>222</v>
      </c>
      <c r="B219" s="158" t="s">
        <v>499</v>
      </c>
      <c r="C219" s="159">
        <v>300000</v>
      </c>
      <c r="D219" s="159">
        <v>0</v>
      </c>
      <c r="E219" s="159">
        <f t="shared" si="1"/>
        <v>300000</v>
      </c>
      <c r="F219" s="159"/>
      <c r="G219" s="159">
        <f t="shared" si="5"/>
        <v>300000</v>
      </c>
      <c r="H219" s="165">
        <f t="shared" si="0"/>
        <v>0</v>
      </c>
      <c r="I219"/>
      <c r="J219"/>
      <c r="K219"/>
      <c r="L219"/>
      <c r="M219"/>
      <c r="N219"/>
      <c r="O219"/>
      <c r="P219"/>
      <c r="Q219"/>
      <c r="R219"/>
      <c r="S219"/>
      <c r="T219"/>
      <c r="U219"/>
      <c r="V219"/>
      <c r="W219"/>
      <c r="X219"/>
      <c r="Y219"/>
      <c r="Z219"/>
    </row>
    <row r="220" spans="1:26" s="91" customFormat="1" ht="15.75">
      <c r="A220" s="166">
        <v>223</v>
      </c>
      <c r="B220" s="158" t="s">
        <v>500</v>
      </c>
      <c r="C220" s="159">
        <v>600000</v>
      </c>
      <c r="D220" s="159">
        <v>0</v>
      </c>
      <c r="E220" s="159">
        <f t="shared" si="1"/>
        <v>600000</v>
      </c>
      <c r="F220" s="159"/>
      <c r="G220" s="159">
        <f t="shared" si="5"/>
        <v>600000</v>
      </c>
      <c r="H220" s="165">
        <f t="shared" si="0"/>
        <v>0</v>
      </c>
      <c r="I220"/>
      <c r="J220"/>
      <c r="K220"/>
      <c r="L220"/>
      <c r="M220"/>
      <c r="N220"/>
      <c r="O220"/>
      <c r="P220"/>
      <c r="Q220"/>
      <c r="R220"/>
      <c r="S220"/>
      <c r="T220"/>
      <c r="U220"/>
      <c r="V220"/>
      <c r="W220"/>
      <c r="X220"/>
      <c r="Y220"/>
      <c r="Z220"/>
    </row>
    <row r="221" spans="1:26" s="91" customFormat="1" ht="15.75">
      <c r="A221" s="166">
        <v>231</v>
      </c>
      <c r="B221" s="158" t="s">
        <v>501</v>
      </c>
      <c r="C221" s="159">
        <v>93562560</v>
      </c>
      <c r="D221" s="159">
        <v>0</v>
      </c>
      <c r="E221" s="159">
        <f t="shared" si="1"/>
        <v>93562560</v>
      </c>
      <c r="F221" s="159">
        <v>28814070</v>
      </c>
      <c r="G221" s="159">
        <f t="shared" si="5"/>
        <v>64748490</v>
      </c>
      <c r="H221" s="165">
        <f t="shared" si="0"/>
        <v>0.30796581453094057</v>
      </c>
      <c r="I221"/>
      <c r="J221"/>
      <c r="K221"/>
      <c r="L221"/>
      <c r="M221"/>
      <c r="N221"/>
      <c r="O221"/>
      <c r="P221"/>
      <c r="Q221"/>
      <c r="R221"/>
      <c r="S221"/>
      <c r="T221"/>
      <c r="U221"/>
      <c r="V221"/>
      <c r="W221"/>
      <c r="X221"/>
      <c r="Y221"/>
      <c r="Z221"/>
    </row>
    <row r="222" spans="1:26" s="91" customFormat="1" ht="15.75">
      <c r="A222" s="166">
        <v>232</v>
      </c>
      <c r="B222" s="158" t="s">
        <v>502</v>
      </c>
      <c r="C222" s="159">
        <v>186207840</v>
      </c>
      <c r="D222" s="159">
        <v>0</v>
      </c>
      <c r="E222" s="159">
        <f t="shared" si="1"/>
        <v>186207840</v>
      </c>
      <c r="F222" s="159">
        <v>116703796</v>
      </c>
      <c r="G222" s="159">
        <f t="shared" si="5"/>
        <v>69504044</v>
      </c>
      <c r="H222" s="165">
        <f t="shared" si="0"/>
        <v>0.62673943266835597</v>
      </c>
      <c r="I222"/>
      <c r="J222"/>
      <c r="K222"/>
      <c r="L222"/>
      <c r="M222"/>
      <c r="N222"/>
      <c r="O222"/>
      <c r="P222"/>
      <c r="Q222"/>
      <c r="R222"/>
      <c r="S222"/>
      <c r="T222"/>
      <c r="U222"/>
      <c r="V222"/>
      <c r="W222"/>
      <c r="X222"/>
      <c r="Y222"/>
      <c r="Z222"/>
    </row>
    <row r="223" spans="1:26" s="91" customFormat="1" ht="15.75">
      <c r="A223" s="166">
        <v>239</v>
      </c>
      <c r="B223" s="158" t="s">
        <v>503</v>
      </c>
      <c r="C223" s="159">
        <v>4586400</v>
      </c>
      <c r="D223" s="159">
        <v>0</v>
      </c>
      <c r="E223" s="159">
        <f t="shared" si="1"/>
        <v>4586400</v>
      </c>
      <c r="F223" s="159"/>
      <c r="G223" s="159">
        <f t="shared" si="5"/>
        <v>4586400</v>
      </c>
      <c r="H223" s="165">
        <f t="shared" si="0"/>
        <v>0</v>
      </c>
      <c r="I223"/>
      <c r="J223"/>
      <c r="K223"/>
      <c r="L223"/>
      <c r="M223"/>
      <c r="N223"/>
      <c r="O223"/>
      <c r="P223"/>
      <c r="Q223"/>
      <c r="R223"/>
      <c r="S223"/>
      <c r="T223"/>
      <c r="U223"/>
      <c r="V223"/>
      <c r="W223"/>
      <c r="X223"/>
      <c r="Y223"/>
      <c r="Z223"/>
    </row>
    <row r="224" spans="1:26" s="91" customFormat="1" ht="15.75">
      <c r="A224" s="166">
        <v>242</v>
      </c>
      <c r="B224" s="158" t="s">
        <v>504</v>
      </c>
      <c r="C224" s="159">
        <v>145530000</v>
      </c>
      <c r="D224" s="159">
        <v>-10000000</v>
      </c>
      <c r="E224" s="159">
        <f t="shared" si="1"/>
        <v>135530000</v>
      </c>
      <c r="F224" s="159">
        <v>119682980</v>
      </c>
      <c r="G224" s="159">
        <f t="shared" si="5"/>
        <v>15847020</v>
      </c>
      <c r="H224" s="165">
        <f t="shared" si="0"/>
        <v>0.88307371061757545</v>
      </c>
      <c r="I224"/>
      <c r="J224"/>
      <c r="K224"/>
      <c r="L224"/>
      <c r="M224"/>
      <c r="N224"/>
      <c r="O224"/>
      <c r="P224"/>
      <c r="Q224"/>
      <c r="R224"/>
      <c r="S224"/>
      <c r="T224"/>
      <c r="U224"/>
      <c r="V224"/>
      <c r="W224"/>
      <c r="X224"/>
      <c r="Y224"/>
      <c r="Z224"/>
    </row>
    <row r="225" spans="1:26" s="91" customFormat="1" ht="15.75">
      <c r="A225" s="166">
        <v>243</v>
      </c>
      <c r="B225" s="158" t="s">
        <v>505</v>
      </c>
      <c r="C225" s="159">
        <v>106722000</v>
      </c>
      <c r="D225" s="159">
        <v>41000000</v>
      </c>
      <c r="E225" s="159">
        <f t="shared" si="1"/>
        <v>147722000</v>
      </c>
      <c r="F225" s="159">
        <v>62358500</v>
      </c>
      <c r="G225" s="159">
        <f t="shared" si="5"/>
        <v>85363500</v>
      </c>
      <c r="H225" s="165">
        <f t="shared" si="0"/>
        <v>0.42213414386482717</v>
      </c>
      <c r="I225"/>
      <c r="J225"/>
      <c r="K225"/>
      <c r="L225"/>
      <c r="M225"/>
      <c r="N225"/>
      <c r="O225"/>
      <c r="P225"/>
      <c r="Q225"/>
      <c r="R225"/>
      <c r="S225"/>
      <c r="T225"/>
      <c r="U225"/>
      <c r="V225"/>
      <c r="W225"/>
      <c r="X225"/>
      <c r="Y225"/>
      <c r="Z225"/>
    </row>
    <row r="226" spans="1:26" s="91" customFormat="1" ht="15.75">
      <c r="A226" s="166">
        <v>244</v>
      </c>
      <c r="B226" s="158" t="s">
        <v>506</v>
      </c>
      <c r="C226" s="159">
        <v>69854400</v>
      </c>
      <c r="D226" s="159">
        <v>-25000000</v>
      </c>
      <c r="E226" s="159">
        <f t="shared" si="1"/>
        <v>44854400</v>
      </c>
      <c r="F226" s="159">
        <v>720800</v>
      </c>
      <c r="G226" s="159">
        <f t="shared" si="5"/>
        <v>44133600</v>
      </c>
      <c r="H226" s="165">
        <f t="shared" si="0"/>
        <v>1.606977241920525E-2</v>
      </c>
      <c r="I226"/>
      <c r="J226"/>
      <c r="K226"/>
      <c r="L226"/>
      <c r="M226"/>
      <c r="N226"/>
      <c r="O226"/>
      <c r="P226"/>
      <c r="Q226"/>
      <c r="R226"/>
      <c r="S226"/>
      <c r="T226"/>
      <c r="U226"/>
      <c r="V226"/>
      <c r="W226"/>
      <c r="X226"/>
      <c r="Y226"/>
      <c r="Z226"/>
    </row>
    <row r="227" spans="1:26" s="91" customFormat="1" ht="15.75">
      <c r="A227" s="166">
        <v>245</v>
      </c>
      <c r="B227" s="158" t="s">
        <v>507</v>
      </c>
      <c r="C227" s="159">
        <v>9896040</v>
      </c>
      <c r="D227" s="159">
        <v>-5000000</v>
      </c>
      <c r="E227" s="159">
        <f t="shared" si="1"/>
        <v>4896040</v>
      </c>
      <c r="F227" s="159">
        <v>950000</v>
      </c>
      <c r="G227" s="159">
        <f t="shared" si="5"/>
        <v>3946040</v>
      </c>
      <c r="H227" s="165">
        <f t="shared" si="0"/>
        <v>0.19403436246435896</v>
      </c>
      <c r="I227"/>
      <c r="J227"/>
      <c r="K227"/>
      <c r="L227"/>
      <c r="M227"/>
      <c r="N227"/>
      <c r="O227"/>
      <c r="P227"/>
      <c r="Q227"/>
      <c r="R227"/>
      <c r="S227"/>
      <c r="T227"/>
      <c r="U227"/>
      <c r="V227"/>
      <c r="W227"/>
      <c r="X227"/>
      <c r="Y227"/>
      <c r="Z227"/>
    </row>
    <row r="228" spans="1:26" s="91" customFormat="1" ht="15.75">
      <c r="A228" s="166">
        <v>251</v>
      </c>
      <c r="B228" s="158" t="s">
        <v>508</v>
      </c>
      <c r="C228" s="159">
        <v>216000000</v>
      </c>
      <c r="D228" s="159">
        <v>0</v>
      </c>
      <c r="E228" s="159">
        <f t="shared" si="1"/>
        <v>216000000</v>
      </c>
      <c r="F228" s="159">
        <v>211000000</v>
      </c>
      <c r="G228" s="159">
        <f t="shared" si="5"/>
        <v>5000000</v>
      </c>
      <c r="H228" s="165">
        <f t="shared" si="0"/>
        <v>0.97685185185185186</v>
      </c>
      <c r="I228"/>
      <c r="J228"/>
      <c r="K228"/>
      <c r="L228"/>
      <c r="M228"/>
      <c r="N228"/>
      <c r="O228"/>
      <c r="P228"/>
      <c r="Q228"/>
      <c r="R228"/>
      <c r="S228"/>
      <c r="T228"/>
      <c r="U228"/>
      <c r="V228"/>
      <c r="W228"/>
      <c r="X228"/>
      <c r="Y228"/>
      <c r="Z228"/>
    </row>
    <row r="229" spans="1:26" s="91" customFormat="1" ht="15.75">
      <c r="A229" s="166">
        <v>253</v>
      </c>
      <c r="B229" s="158" t="s">
        <v>509</v>
      </c>
      <c r="C229" s="159">
        <v>75000000</v>
      </c>
      <c r="D229" s="159">
        <v>0</v>
      </c>
      <c r="E229" s="159">
        <f t="shared" si="1"/>
        <v>75000000</v>
      </c>
      <c r="F229" s="159"/>
      <c r="G229" s="159">
        <f t="shared" si="5"/>
        <v>75000000</v>
      </c>
      <c r="H229" s="165">
        <f t="shared" si="0"/>
        <v>0</v>
      </c>
      <c r="I229"/>
      <c r="J229"/>
      <c r="K229"/>
      <c r="L229"/>
      <c r="M229"/>
      <c r="N229"/>
      <c r="O229"/>
      <c r="P229"/>
      <c r="Q229"/>
      <c r="R229"/>
      <c r="S229"/>
      <c r="T229"/>
      <c r="U229"/>
      <c r="V229"/>
      <c r="W229"/>
      <c r="X229"/>
      <c r="Y229"/>
      <c r="Z229"/>
    </row>
    <row r="230" spans="1:26" s="91" customFormat="1" ht="15.75">
      <c r="A230" s="166">
        <v>255</v>
      </c>
      <c r="B230" s="158" t="s">
        <v>510</v>
      </c>
      <c r="C230" s="159">
        <v>120000000</v>
      </c>
      <c r="D230" s="159">
        <f>-20000000-30000000</f>
        <v>-50000000</v>
      </c>
      <c r="E230" s="159">
        <f t="shared" si="1"/>
        <v>70000000</v>
      </c>
      <c r="F230" s="159"/>
      <c r="G230" s="159">
        <f t="shared" si="5"/>
        <v>70000000</v>
      </c>
      <c r="H230" s="165">
        <f t="shared" si="0"/>
        <v>0</v>
      </c>
      <c r="I230"/>
      <c r="J230"/>
      <c r="K230"/>
      <c r="L230"/>
      <c r="M230"/>
      <c r="N230"/>
      <c r="O230"/>
      <c r="P230"/>
      <c r="Q230"/>
      <c r="R230"/>
      <c r="S230"/>
      <c r="T230"/>
      <c r="U230"/>
      <c r="V230"/>
      <c r="W230"/>
      <c r="X230"/>
      <c r="Y230"/>
      <c r="Z230"/>
    </row>
    <row r="231" spans="1:26" s="91" customFormat="1" ht="15.75">
      <c r="A231" s="166">
        <v>261</v>
      </c>
      <c r="B231" s="158" t="s">
        <v>511</v>
      </c>
      <c r="C231" s="159">
        <v>190080000</v>
      </c>
      <c r="D231" s="159">
        <v>-120080000</v>
      </c>
      <c r="E231" s="159">
        <f t="shared" si="1"/>
        <v>70000000</v>
      </c>
      <c r="F231" s="159"/>
      <c r="G231" s="159">
        <f t="shared" si="5"/>
        <v>70000000</v>
      </c>
      <c r="H231" s="165">
        <f t="shared" si="0"/>
        <v>0</v>
      </c>
      <c r="I231"/>
      <c r="J231"/>
      <c r="K231"/>
      <c r="L231"/>
      <c r="M231"/>
      <c r="N231"/>
      <c r="O231"/>
      <c r="P231"/>
      <c r="Q231"/>
      <c r="R231"/>
      <c r="S231"/>
      <c r="T231"/>
      <c r="U231"/>
      <c r="V231"/>
      <c r="W231"/>
      <c r="X231"/>
      <c r="Y231"/>
      <c r="Z231"/>
    </row>
    <row r="232" spans="1:26" s="91" customFormat="1" ht="15.75">
      <c r="A232" s="166">
        <v>262</v>
      </c>
      <c r="B232" s="158" t="s">
        <v>512</v>
      </c>
      <c r="C232" s="159">
        <v>42768000</v>
      </c>
      <c r="D232" s="159">
        <v>-12768000</v>
      </c>
      <c r="E232" s="159">
        <f t="shared" si="1"/>
        <v>30000000</v>
      </c>
      <c r="F232" s="159">
        <v>329400</v>
      </c>
      <c r="G232" s="159">
        <f t="shared" si="5"/>
        <v>29670600</v>
      </c>
      <c r="H232" s="165">
        <f t="shared" si="0"/>
        <v>1.098E-2</v>
      </c>
      <c r="I232"/>
      <c r="J232"/>
      <c r="K232"/>
      <c r="L232"/>
      <c r="M232"/>
      <c r="N232"/>
      <c r="O232"/>
      <c r="P232"/>
      <c r="Q232"/>
      <c r="R232"/>
      <c r="S232"/>
      <c r="T232"/>
      <c r="U232"/>
      <c r="V232"/>
      <c r="W232"/>
      <c r="X232"/>
      <c r="Y232"/>
      <c r="Z232"/>
    </row>
    <row r="233" spans="1:26" s="91" customFormat="1" ht="15.75">
      <c r="A233" s="166">
        <v>263</v>
      </c>
      <c r="B233" s="158" t="s">
        <v>513</v>
      </c>
      <c r="C233" s="159">
        <v>11404800</v>
      </c>
      <c r="D233" s="159">
        <v>0</v>
      </c>
      <c r="E233" s="159">
        <f t="shared" si="1"/>
        <v>11404800</v>
      </c>
      <c r="F233" s="159">
        <v>1276000</v>
      </c>
      <c r="G233" s="159">
        <f t="shared" si="5"/>
        <v>10128800</v>
      </c>
      <c r="H233" s="165">
        <f t="shared" si="0"/>
        <v>0.11188271604938273</v>
      </c>
      <c r="I233"/>
      <c r="J233"/>
      <c r="K233"/>
      <c r="L233"/>
      <c r="M233"/>
      <c r="N233"/>
      <c r="O233"/>
      <c r="P233"/>
      <c r="Q233"/>
      <c r="R233"/>
      <c r="S233"/>
      <c r="T233"/>
      <c r="U233"/>
      <c r="V233"/>
      <c r="W233"/>
      <c r="X233"/>
      <c r="Y233"/>
      <c r="Z233"/>
    </row>
    <row r="234" spans="1:26" s="91" customFormat="1" ht="15.75">
      <c r="A234" s="166">
        <v>264</v>
      </c>
      <c r="B234" s="158" t="s">
        <v>514</v>
      </c>
      <c r="C234" s="159">
        <v>38016000</v>
      </c>
      <c r="D234" s="159">
        <v>0</v>
      </c>
      <c r="E234" s="159">
        <f t="shared" si="1"/>
        <v>38016000</v>
      </c>
      <c r="F234" s="159">
        <v>20499996</v>
      </c>
      <c r="G234" s="159">
        <f t="shared" si="5"/>
        <v>17516004</v>
      </c>
      <c r="H234" s="165">
        <f t="shared" si="0"/>
        <v>0.53924652777777782</v>
      </c>
      <c r="I234" s="1"/>
      <c r="J234" s="1"/>
      <c r="K234" s="1"/>
      <c r="L234" s="1"/>
      <c r="M234" s="1"/>
      <c r="N234" s="1"/>
      <c r="O234" s="1"/>
      <c r="P234" s="1"/>
      <c r="Q234" s="1"/>
      <c r="R234" s="1"/>
      <c r="S234" s="1"/>
      <c r="T234" s="1"/>
      <c r="U234" s="1"/>
      <c r="V234" s="1"/>
      <c r="W234" s="1"/>
      <c r="X234" s="1"/>
      <c r="Y234" s="1"/>
      <c r="Z234" s="1"/>
    </row>
    <row r="235" spans="1:26" s="91" customFormat="1" ht="15.75">
      <c r="A235" s="166">
        <v>265</v>
      </c>
      <c r="B235" s="158" t="s">
        <v>515</v>
      </c>
      <c r="C235" s="159">
        <v>61776000</v>
      </c>
      <c r="D235" s="159">
        <v>-21776000</v>
      </c>
      <c r="E235" s="159">
        <f t="shared" si="1"/>
        <v>40000000</v>
      </c>
      <c r="F235" s="159">
        <v>3983136</v>
      </c>
      <c r="G235" s="159">
        <f t="shared" si="5"/>
        <v>36016864</v>
      </c>
      <c r="H235" s="165">
        <f t="shared" si="0"/>
        <v>9.9578399999999997E-2</v>
      </c>
      <c r="I235" s="1"/>
      <c r="J235" s="1"/>
      <c r="K235" s="1"/>
      <c r="L235" s="1"/>
      <c r="M235" s="1"/>
      <c r="N235" s="1"/>
      <c r="O235" s="1"/>
      <c r="P235" s="1"/>
      <c r="Q235" s="1"/>
      <c r="R235" s="1"/>
      <c r="S235" s="1"/>
      <c r="T235" s="1"/>
      <c r="U235" s="1"/>
      <c r="V235" s="1"/>
      <c r="W235" s="1"/>
      <c r="X235" s="1"/>
      <c r="Y235" s="1"/>
      <c r="Z235" s="1"/>
    </row>
    <row r="236" spans="1:26" s="91" customFormat="1" ht="15.75">
      <c r="A236" s="166">
        <v>266</v>
      </c>
      <c r="B236" s="158" t="s">
        <v>516</v>
      </c>
      <c r="C236" s="159">
        <v>279417600</v>
      </c>
      <c r="D236" s="159">
        <v>0</v>
      </c>
      <c r="E236" s="159">
        <f t="shared" si="1"/>
        <v>279417600</v>
      </c>
      <c r="F236" s="159">
        <v>130500000</v>
      </c>
      <c r="G236" s="159">
        <f t="shared" si="5"/>
        <v>148917600</v>
      </c>
      <c r="H236" s="165">
        <f t="shared" si="0"/>
        <v>0.46704287775716347</v>
      </c>
      <c r="I236" s="1"/>
      <c r="J236" s="1"/>
      <c r="K236" s="1"/>
      <c r="L236" s="1"/>
      <c r="M236" s="1"/>
      <c r="N236" s="1"/>
      <c r="O236" s="1"/>
      <c r="P236" s="1"/>
      <c r="Q236" s="1"/>
      <c r="R236" s="1"/>
      <c r="S236" s="1"/>
      <c r="T236" s="1"/>
      <c r="U236" s="1"/>
      <c r="V236" s="1"/>
      <c r="W236" s="1"/>
      <c r="X236" s="1"/>
      <c r="Y236" s="1"/>
      <c r="Z236" s="1"/>
    </row>
    <row r="237" spans="1:26" s="91" customFormat="1" ht="15.75">
      <c r="A237" s="166">
        <v>268</v>
      </c>
      <c r="B237" s="158" t="s">
        <v>517</v>
      </c>
      <c r="C237" s="159">
        <v>141039360</v>
      </c>
      <c r="D237" s="159">
        <f>-81039360-13500000</f>
        <v>-94539360</v>
      </c>
      <c r="E237" s="159">
        <f t="shared" si="1"/>
        <v>46500000</v>
      </c>
      <c r="F237" s="159">
        <v>3068000</v>
      </c>
      <c r="G237" s="159">
        <f t="shared" si="5"/>
        <v>43432000</v>
      </c>
      <c r="H237" s="165">
        <f t="shared" si="0"/>
        <v>6.5978494623655917E-2</v>
      </c>
      <c r="I237" s="1"/>
      <c r="J237" s="1"/>
      <c r="K237" s="1"/>
      <c r="L237" s="1"/>
      <c r="M237" s="1"/>
      <c r="N237" s="1"/>
      <c r="O237" s="1"/>
      <c r="P237" s="1"/>
      <c r="Q237" s="1"/>
      <c r="R237" s="1"/>
      <c r="S237" s="1"/>
      <c r="T237" s="1"/>
      <c r="U237" s="1"/>
      <c r="V237" s="1"/>
      <c r="W237" s="1"/>
      <c r="X237" s="1"/>
      <c r="Y237" s="1"/>
      <c r="Z237" s="1"/>
    </row>
    <row r="238" spans="1:26" s="91" customFormat="1" ht="15.75">
      <c r="A238" s="166">
        <v>269</v>
      </c>
      <c r="B238" s="158" t="s">
        <v>518</v>
      </c>
      <c r="C238" s="159">
        <v>19008000</v>
      </c>
      <c r="D238" s="159">
        <v>-11008000</v>
      </c>
      <c r="E238" s="159">
        <f t="shared" si="1"/>
        <v>8000000</v>
      </c>
      <c r="F238" s="159">
        <v>2045400</v>
      </c>
      <c r="G238" s="159">
        <f t="shared" si="5"/>
        <v>5954600</v>
      </c>
      <c r="H238" s="165">
        <f t="shared" si="0"/>
        <v>0.25567499999999999</v>
      </c>
      <c r="I238" s="1"/>
      <c r="J238" s="1"/>
      <c r="K238" s="1"/>
      <c r="L238" s="1"/>
      <c r="M238" s="1"/>
      <c r="N238" s="1"/>
      <c r="O238" s="1"/>
      <c r="P238" s="1"/>
      <c r="Q238" s="1"/>
      <c r="R238" s="1"/>
      <c r="S238" s="1"/>
      <c r="T238" s="1"/>
      <c r="U238" s="1"/>
      <c r="V238" s="1"/>
      <c r="W238" s="1"/>
      <c r="X238" s="1"/>
      <c r="Y238" s="1"/>
      <c r="Z238" s="1"/>
    </row>
    <row r="239" spans="1:26" s="91" customFormat="1" ht="15.75">
      <c r="A239" s="166">
        <v>271</v>
      </c>
      <c r="B239" s="158" t="s">
        <v>519</v>
      </c>
      <c r="C239" s="159">
        <v>1704000000</v>
      </c>
      <c r="D239" s="159">
        <v>0</v>
      </c>
      <c r="E239" s="159">
        <f t="shared" si="1"/>
        <v>1704000000</v>
      </c>
      <c r="F239" s="159">
        <v>1337000000</v>
      </c>
      <c r="G239" s="159">
        <f t="shared" si="5"/>
        <v>367000000</v>
      </c>
      <c r="H239" s="165">
        <f t="shared" si="0"/>
        <v>0.78462441314553988</v>
      </c>
      <c r="I239"/>
      <c r="J239"/>
      <c r="K239"/>
      <c r="L239"/>
      <c r="M239"/>
      <c r="N239"/>
      <c r="O239"/>
      <c r="P239"/>
      <c r="Q239"/>
      <c r="R239"/>
      <c r="S239"/>
      <c r="T239"/>
      <c r="U239"/>
      <c r="V239"/>
      <c r="W239"/>
      <c r="X239"/>
      <c r="Y239"/>
      <c r="Z239"/>
    </row>
    <row r="240" spans="1:26" s="91" customFormat="1" ht="15.75">
      <c r="A240" s="166">
        <v>281</v>
      </c>
      <c r="B240" s="158" t="s">
        <v>520</v>
      </c>
      <c r="C240" s="159">
        <v>41395200</v>
      </c>
      <c r="D240" s="159">
        <v>-26395200</v>
      </c>
      <c r="E240" s="159">
        <f t="shared" si="1"/>
        <v>15000000</v>
      </c>
      <c r="F240" s="159"/>
      <c r="G240" s="159">
        <f t="shared" si="5"/>
        <v>15000000</v>
      </c>
      <c r="H240" s="165">
        <f t="shared" si="0"/>
        <v>0</v>
      </c>
      <c r="I240"/>
      <c r="J240"/>
      <c r="K240"/>
      <c r="L240"/>
      <c r="M240"/>
      <c r="N240"/>
      <c r="O240"/>
      <c r="P240"/>
      <c r="Q240"/>
      <c r="R240"/>
      <c r="S240"/>
      <c r="T240"/>
      <c r="U240"/>
      <c r="V240"/>
      <c r="W240"/>
      <c r="X240"/>
      <c r="Y240"/>
      <c r="Z240"/>
    </row>
    <row r="241" spans="1:26" s="91" customFormat="1" ht="15.75">
      <c r="A241" s="166">
        <v>284</v>
      </c>
      <c r="B241" s="158" t="s">
        <v>521</v>
      </c>
      <c r="C241" s="159">
        <v>25872000</v>
      </c>
      <c r="D241" s="159">
        <v>-10872000</v>
      </c>
      <c r="E241" s="159">
        <f t="shared" si="1"/>
        <v>15000000</v>
      </c>
      <c r="F241" s="159">
        <v>1007000</v>
      </c>
      <c r="G241" s="159">
        <f t="shared" si="5"/>
        <v>13993000</v>
      </c>
      <c r="H241" s="165">
        <f t="shared" si="0"/>
        <v>6.7133333333333323E-2</v>
      </c>
      <c r="I241"/>
      <c r="J241"/>
      <c r="K241"/>
      <c r="L241"/>
      <c r="M241"/>
      <c r="N241"/>
      <c r="O241"/>
      <c r="P241"/>
      <c r="Q241"/>
      <c r="R241"/>
      <c r="S241"/>
      <c r="T241"/>
      <c r="U241"/>
      <c r="V241"/>
      <c r="W241"/>
      <c r="X241"/>
      <c r="Y241"/>
      <c r="Z241"/>
    </row>
    <row r="242" spans="1:26" s="91" customFormat="1" ht="15.75">
      <c r="A242" s="166">
        <v>291</v>
      </c>
      <c r="B242" s="158" t="s">
        <v>522</v>
      </c>
      <c r="C242" s="159">
        <v>100000000</v>
      </c>
      <c r="D242" s="159">
        <f>-30000000+20000000</f>
        <v>-10000000</v>
      </c>
      <c r="E242" s="159">
        <f t="shared" si="1"/>
        <v>90000000</v>
      </c>
      <c r="F242" s="159">
        <v>60670358</v>
      </c>
      <c r="G242" s="159">
        <f t="shared" si="5"/>
        <v>29329642</v>
      </c>
      <c r="H242" s="165">
        <f t="shared" si="0"/>
        <v>0.67411508888888894</v>
      </c>
      <c r="I242"/>
      <c r="J242"/>
      <c r="K242"/>
      <c r="L242"/>
      <c r="M242"/>
      <c r="N242"/>
      <c r="O242"/>
      <c r="P242"/>
      <c r="Q242"/>
      <c r="R242"/>
      <c r="S242"/>
      <c r="T242"/>
      <c r="U242"/>
      <c r="V242"/>
      <c r="W242"/>
      <c r="X242"/>
      <c r="Y242"/>
      <c r="Z242"/>
    </row>
    <row r="243" spans="1:26" s="91" customFormat="1" ht="15.75">
      <c r="A243" s="166">
        <v>293</v>
      </c>
      <c r="B243" s="158" t="s">
        <v>523</v>
      </c>
      <c r="C243" s="159">
        <v>30000000</v>
      </c>
      <c r="D243" s="159">
        <v>-15000000</v>
      </c>
      <c r="E243" s="159">
        <f t="shared" si="1"/>
        <v>15000000</v>
      </c>
      <c r="F243" s="159">
        <v>12311680</v>
      </c>
      <c r="G243" s="159">
        <f t="shared" si="5"/>
        <v>2688320</v>
      </c>
      <c r="H243" s="165">
        <f t="shared" si="0"/>
        <v>0.82077866666666666</v>
      </c>
      <c r="I243"/>
      <c r="J243"/>
      <c r="K243"/>
      <c r="L243"/>
      <c r="M243"/>
      <c r="N243"/>
      <c r="O243"/>
      <c r="P243"/>
      <c r="Q243"/>
      <c r="R243"/>
      <c r="S243"/>
      <c r="T243"/>
      <c r="U243"/>
      <c r="V243"/>
      <c r="W243"/>
      <c r="X243"/>
      <c r="Y243"/>
      <c r="Z243"/>
    </row>
    <row r="244" spans="1:26" s="91" customFormat="1" ht="15.75">
      <c r="A244" s="167">
        <v>300</v>
      </c>
      <c r="B244" s="155" t="s">
        <v>524</v>
      </c>
      <c r="C244" s="156">
        <f>SUM(C245:C272)</f>
        <v>708263230</v>
      </c>
      <c r="D244" s="156">
        <f t="shared" ref="D244:G244" si="6">SUM(D245:D272)</f>
        <v>-15014138</v>
      </c>
      <c r="E244" s="156">
        <f t="shared" si="6"/>
        <v>693249092</v>
      </c>
      <c r="F244" s="156">
        <f t="shared" si="6"/>
        <v>438321516</v>
      </c>
      <c r="G244" s="156">
        <f t="shared" si="6"/>
        <v>254927576</v>
      </c>
      <c r="H244" s="165">
        <f t="shared" si="0"/>
        <v>0.6322713164116196</v>
      </c>
      <c r="I244" s="54"/>
      <c r="J244" s="54"/>
      <c r="K244" s="54"/>
      <c r="L244" s="54"/>
      <c r="M244" s="54"/>
      <c r="N244" s="54"/>
      <c r="O244" s="54"/>
      <c r="P244" s="54"/>
      <c r="Q244" s="54"/>
      <c r="R244" s="54"/>
      <c r="S244" s="54"/>
      <c r="T244" s="54"/>
      <c r="U244" s="54"/>
      <c r="V244" s="54"/>
      <c r="W244" s="54"/>
      <c r="X244" s="54"/>
      <c r="Y244" s="54"/>
      <c r="Z244" s="54"/>
    </row>
    <row r="245" spans="1:26" s="91" customFormat="1" ht="15.75">
      <c r="A245" s="166">
        <v>311</v>
      </c>
      <c r="B245" s="158" t="s">
        <v>525</v>
      </c>
      <c r="C245" s="159">
        <v>33600000</v>
      </c>
      <c r="D245" s="159">
        <v>0</v>
      </c>
      <c r="E245" s="159">
        <f t="shared" si="1"/>
        <v>33600000</v>
      </c>
      <c r="F245" s="159">
        <v>17888295</v>
      </c>
      <c r="G245" s="159">
        <f t="shared" ref="G245:G272" si="7">+E245-F245</f>
        <v>15711705</v>
      </c>
      <c r="H245" s="165">
        <f t="shared" si="0"/>
        <v>0.53238973214285712</v>
      </c>
      <c r="I245"/>
      <c r="J245"/>
      <c r="K245"/>
      <c r="L245"/>
      <c r="M245"/>
      <c r="N245"/>
      <c r="O245"/>
      <c r="P245"/>
      <c r="Q245"/>
      <c r="R245"/>
      <c r="S245"/>
      <c r="T245"/>
      <c r="U245"/>
      <c r="V245"/>
      <c r="W245"/>
      <c r="X245"/>
      <c r="Y245"/>
      <c r="Z245"/>
    </row>
    <row r="246" spans="1:26" s="91" customFormat="1" ht="15.75">
      <c r="A246" s="166">
        <v>323</v>
      </c>
      <c r="B246" s="158" t="s">
        <v>526</v>
      </c>
      <c r="C246" s="159">
        <v>20000000</v>
      </c>
      <c r="D246" s="159">
        <v>-15000000</v>
      </c>
      <c r="E246" s="159">
        <f t="shared" si="1"/>
        <v>5000000</v>
      </c>
      <c r="F246" s="159"/>
      <c r="G246" s="159">
        <f t="shared" si="7"/>
        <v>5000000</v>
      </c>
      <c r="H246" s="165">
        <f t="shared" si="0"/>
        <v>0</v>
      </c>
      <c r="I246"/>
      <c r="J246"/>
      <c r="K246"/>
      <c r="L246"/>
      <c r="M246"/>
      <c r="N246"/>
      <c r="O246"/>
      <c r="P246"/>
      <c r="Q246"/>
      <c r="R246"/>
      <c r="S246"/>
      <c r="T246"/>
      <c r="U246"/>
      <c r="V246"/>
      <c r="W246"/>
      <c r="X246"/>
      <c r="Y246"/>
      <c r="Z246"/>
    </row>
    <row r="247" spans="1:26" s="91" customFormat="1" ht="15.75">
      <c r="A247" s="166">
        <v>331</v>
      </c>
      <c r="B247" s="158" t="s">
        <v>527</v>
      </c>
      <c r="C247" s="159">
        <v>27000000</v>
      </c>
      <c r="D247" s="159">
        <v>0</v>
      </c>
      <c r="E247" s="159">
        <f t="shared" si="1"/>
        <v>27000000</v>
      </c>
      <c r="F247" s="159">
        <v>24050921</v>
      </c>
      <c r="G247" s="159">
        <f t="shared" si="7"/>
        <v>2949079</v>
      </c>
      <c r="H247" s="165">
        <f t="shared" si="0"/>
        <v>0.89077485185185179</v>
      </c>
      <c r="I247"/>
      <c r="J247"/>
      <c r="K247"/>
      <c r="L247"/>
      <c r="M247"/>
      <c r="N247"/>
      <c r="O247"/>
      <c r="P247"/>
      <c r="Q247"/>
      <c r="R247"/>
      <c r="S247"/>
      <c r="T247"/>
      <c r="U247"/>
      <c r="V247"/>
      <c r="W247"/>
      <c r="X247"/>
      <c r="Y247"/>
      <c r="Z247"/>
    </row>
    <row r="248" spans="1:26" s="91" customFormat="1" ht="15.75">
      <c r="A248" s="166">
        <v>332</v>
      </c>
      <c r="B248" s="158" t="s">
        <v>528</v>
      </c>
      <c r="C248" s="159">
        <v>8462138</v>
      </c>
      <c r="D248" s="159">
        <v>-3462138</v>
      </c>
      <c r="E248" s="159">
        <f t="shared" si="1"/>
        <v>5000000</v>
      </c>
      <c r="F248" s="159"/>
      <c r="G248" s="159">
        <f t="shared" si="7"/>
        <v>5000000</v>
      </c>
      <c r="H248" s="165">
        <f t="shared" si="0"/>
        <v>0</v>
      </c>
      <c r="I248" s="1"/>
      <c r="J248" s="1"/>
      <c r="K248" s="1"/>
      <c r="L248" s="1"/>
      <c r="M248" s="1"/>
      <c r="N248" s="1"/>
      <c r="O248" s="1"/>
      <c r="P248" s="1"/>
      <c r="Q248" s="1"/>
      <c r="R248" s="1"/>
      <c r="S248" s="1"/>
      <c r="T248" s="1"/>
      <c r="U248" s="1"/>
      <c r="V248" s="1"/>
      <c r="W248" s="1"/>
      <c r="X248" s="1"/>
      <c r="Y248" s="1"/>
      <c r="Z248" s="1"/>
    </row>
    <row r="249" spans="1:26" s="91" customFormat="1" ht="15.75">
      <c r="A249" s="166">
        <v>333</v>
      </c>
      <c r="B249" s="158" t="s">
        <v>529</v>
      </c>
      <c r="C249" s="159">
        <v>132253338</v>
      </c>
      <c r="D249" s="159">
        <v>-110000000</v>
      </c>
      <c r="E249" s="159">
        <f t="shared" si="1"/>
        <v>22253338</v>
      </c>
      <c r="F249" s="159">
        <v>1392336</v>
      </c>
      <c r="G249" s="159">
        <f t="shared" si="7"/>
        <v>20861002</v>
      </c>
      <c r="H249" s="165">
        <f t="shared" si="0"/>
        <v>6.2567512343541451E-2</v>
      </c>
      <c r="I249"/>
      <c r="J249"/>
      <c r="K249"/>
      <c r="L249"/>
      <c r="M249"/>
      <c r="N249"/>
      <c r="O249"/>
      <c r="P249"/>
      <c r="Q249"/>
      <c r="R249"/>
      <c r="S249"/>
      <c r="T249"/>
      <c r="U249"/>
      <c r="V249"/>
      <c r="W249"/>
      <c r="X249"/>
      <c r="Y249"/>
      <c r="Z249"/>
    </row>
    <row r="250" spans="1:26" s="91" customFormat="1" ht="15.75">
      <c r="A250" s="166">
        <v>334</v>
      </c>
      <c r="B250" s="158" t="s">
        <v>530</v>
      </c>
      <c r="C250" s="159">
        <v>3500000</v>
      </c>
      <c r="D250" s="159">
        <v>120000000</v>
      </c>
      <c r="E250" s="159">
        <f t="shared" si="1"/>
        <v>123500000</v>
      </c>
      <c r="F250" s="159">
        <v>123323737</v>
      </c>
      <c r="G250" s="159">
        <f t="shared" si="7"/>
        <v>176263</v>
      </c>
      <c r="H250" s="165">
        <f t="shared" si="0"/>
        <v>0.99857276923076921</v>
      </c>
      <c r="I250"/>
      <c r="J250"/>
      <c r="K250"/>
      <c r="L250"/>
      <c r="M250"/>
      <c r="N250"/>
      <c r="O250"/>
      <c r="P250"/>
      <c r="Q250"/>
      <c r="R250"/>
      <c r="S250"/>
      <c r="T250"/>
      <c r="U250"/>
      <c r="V250"/>
      <c r="W250"/>
      <c r="X250"/>
      <c r="Y250"/>
      <c r="Z250"/>
    </row>
    <row r="251" spans="1:26" s="91" customFormat="1" ht="15.75">
      <c r="A251" s="166">
        <v>335</v>
      </c>
      <c r="B251" s="158" t="s">
        <v>531</v>
      </c>
      <c r="C251" s="159">
        <v>26552000</v>
      </c>
      <c r="D251" s="159">
        <v>-11552000</v>
      </c>
      <c r="E251" s="159">
        <f t="shared" si="1"/>
        <v>15000000</v>
      </c>
      <c r="F251" s="159">
        <v>6682000</v>
      </c>
      <c r="G251" s="159">
        <f t="shared" si="7"/>
        <v>8318000</v>
      </c>
      <c r="H251" s="165">
        <f t="shared" si="0"/>
        <v>0.44546666666666668</v>
      </c>
      <c r="I251"/>
      <c r="J251"/>
      <c r="K251"/>
      <c r="L251"/>
      <c r="M251"/>
      <c r="N251"/>
      <c r="O251"/>
      <c r="P251"/>
      <c r="Q251"/>
      <c r="R251"/>
      <c r="S251"/>
      <c r="T251"/>
      <c r="U251"/>
      <c r="V251"/>
      <c r="W251"/>
      <c r="X251"/>
      <c r="Y251"/>
      <c r="Z251"/>
    </row>
    <row r="252" spans="1:26" s="91" customFormat="1" ht="15.75">
      <c r="A252" s="166">
        <v>336</v>
      </c>
      <c r="B252" s="158" t="s">
        <v>532</v>
      </c>
      <c r="C252" s="159">
        <v>2000000</v>
      </c>
      <c r="D252" s="159">
        <v>0</v>
      </c>
      <c r="E252" s="159">
        <f t="shared" si="1"/>
        <v>2000000</v>
      </c>
      <c r="F252" s="159"/>
      <c r="G252" s="159">
        <f t="shared" si="7"/>
        <v>2000000</v>
      </c>
      <c r="H252" s="165">
        <f t="shared" si="0"/>
        <v>0</v>
      </c>
      <c r="I252"/>
      <c r="J252"/>
      <c r="K252"/>
      <c r="L252"/>
      <c r="M252"/>
      <c r="N252"/>
      <c r="O252"/>
      <c r="P252"/>
      <c r="Q252"/>
      <c r="R252"/>
      <c r="S252"/>
      <c r="T252"/>
      <c r="U252"/>
      <c r="V252"/>
      <c r="W252"/>
      <c r="X252"/>
      <c r="Y252"/>
      <c r="Z252"/>
    </row>
    <row r="253" spans="1:26" s="91" customFormat="1" ht="15.75">
      <c r="A253" s="166">
        <v>341</v>
      </c>
      <c r="B253" s="158" t="s">
        <v>533</v>
      </c>
      <c r="C253" s="159">
        <v>9000000</v>
      </c>
      <c r="D253" s="159">
        <v>-4000000</v>
      </c>
      <c r="E253" s="159">
        <f t="shared" si="1"/>
        <v>5000000</v>
      </c>
      <c r="F253" s="159"/>
      <c r="G253" s="159">
        <f t="shared" si="7"/>
        <v>5000000</v>
      </c>
      <c r="H253" s="165">
        <f t="shared" si="0"/>
        <v>0</v>
      </c>
      <c r="I253"/>
      <c r="J253"/>
      <c r="K253"/>
      <c r="L253"/>
      <c r="M253"/>
      <c r="N253"/>
      <c r="O253"/>
      <c r="P253"/>
      <c r="Q253"/>
      <c r="R253"/>
      <c r="S253"/>
      <c r="T253"/>
      <c r="U253"/>
      <c r="V253"/>
      <c r="W253"/>
      <c r="X253"/>
      <c r="Y253"/>
      <c r="Z253"/>
    </row>
    <row r="254" spans="1:26" s="91" customFormat="1" ht="15.75">
      <c r="A254" s="166">
        <v>342</v>
      </c>
      <c r="B254" s="158" t="s">
        <v>534</v>
      </c>
      <c r="C254" s="159">
        <v>244430000</v>
      </c>
      <c r="D254" s="159">
        <v>0</v>
      </c>
      <c r="E254" s="159">
        <f t="shared" si="1"/>
        <v>244430000</v>
      </c>
      <c r="F254" s="159">
        <v>173307462</v>
      </c>
      <c r="G254" s="159">
        <f t="shared" si="7"/>
        <v>71122538</v>
      </c>
      <c r="H254" s="165">
        <f t="shared" si="0"/>
        <v>0.70902696886634198</v>
      </c>
      <c r="I254"/>
      <c r="J254"/>
      <c r="K254"/>
      <c r="L254"/>
      <c r="M254"/>
      <c r="N254"/>
      <c r="O254"/>
      <c r="P254"/>
      <c r="Q254"/>
      <c r="R254"/>
      <c r="S254"/>
      <c r="T254"/>
      <c r="U254"/>
      <c r="V254"/>
      <c r="W254"/>
      <c r="X254"/>
      <c r="Y254"/>
      <c r="Z254"/>
    </row>
    <row r="255" spans="1:26" s="91" customFormat="1" ht="15.75">
      <c r="A255" s="166">
        <v>343</v>
      </c>
      <c r="B255" s="158" t="s">
        <v>535</v>
      </c>
      <c r="C255" s="159">
        <v>38750000</v>
      </c>
      <c r="D255" s="159">
        <v>0</v>
      </c>
      <c r="E255" s="159">
        <f t="shared" si="1"/>
        <v>38750000</v>
      </c>
      <c r="F255" s="159">
        <v>17944045</v>
      </c>
      <c r="G255" s="159">
        <f t="shared" si="7"/>
        <v>20805955</v>
      </c>
      <c r="H255" s="165">
        <f t="shared" si="0"/>
        <v>0.46307212903225803</v>
      </c>
      <c r="I255"/>
      <c r="J255"/>
      <c r="K255"/>
      <c r="L255"/>
      <c r="M255"/>
      <c r="N255"/>
      <c r="O255"/>
      <c r="P255"/>
      <c r="Q255"/>
      <c r="R255"/>
      <c r="S255"/>
      <c r="T255"/>
      <c r="U255"/>
      <c r="V255"/>
      <c r="W255"/>
      <c r="X255"/>
      <c r="Y255"/>
      <c r="Z255"/>
    </row>
    <row r="256" spans="1:26" s="91" customFormat="1" ht="15.75">
      <c r="A256" s="166">
        <v>344</v>
      </c>
      <c r="B256" s="158" t="s">
        <v>536</v>
      </c>
      <c r="C256" s="159">
        <v>7600000</v>
      </c>
      <c r="D256" s="159">
        <v>0</v>
      </c>
      <c r="E256" s="159">
        <f t="shared" si="1"/>
        <v>7600000</v>
      </c>
      <c r="F256" s="159">
        <v>613300</v>
      </c>
      <c r="G256" s="159">
        <f t="shared" si="7"/>
        <v>6986700</v>
      </c>
      <c r="H256" s="165">
        <f t="shared" si="0"/>
        <v>8.0697368421052629E-2</v>
      </c>
      <c r="I256"/>
      <c r="J256"/>
      <c r="K256"/>
      <c r="L256"/>
      <c r="M256"/>
      <c r="N256"/>
      <c r="O256"/>
      <c r="P256"/>
      <c r="Q256"/>
      <c r="R256"/>
      <c r="S256"/>
      <c r="T256"/>
      <c r="U256"/>
      <c r="V256"/>
      <c r="W256"/>
      <c r="X256"/>
      <c r="Y256"/>
      <c r="Z256"/>
    </row>
    <row r="257" spans="1:26" s="91" customFormat="1" ht="15.75">
      <c r="A257" s="166">
        <v>345</v>
      </c>
      <c r="B257" s="158" t="s">
        <v>537</v>
      </c>
      <c r="C257" s="159">
        <v>15000000</v>
      </c>
      <c r="D257" s="159">
        <v>-6000000</v>
      </c>
      <c r="E257" s="159">
        <f t="shared" si="1"/>
        <v>9000000</v>
      </c>
      <c r="F257" s="159"/>
      <c r="G257" s="159">
        <f t="shared" si="7"/>
        <v>9000000</v>
      </c>
      <c r="H257" s="165">
        <f t="shared" si="0"/>
        <v>0</v>
      </c>
      <c r="I257"/>
      <c r="J257"/>
      <c r="K257"/>
      <c r="L257"/>
      <c r="M257"/>
      <c r="N257"/>
      <c r="O257"/>
      <c r="P257"/>
      <c r="Q257"/>
      <c r="R257"/>
      <c r="S257"/>
      <c r="T257"/>
      <c r="U257"/>
      <c r="V257"/>
      <c r="W257"/>
      <c r="X257"/>
      <c r="Y257"/>
      <c r="Z257"/>
    </row>
    <row r="258" spans="1:26" s="91" customFormat="1" ht="15.75">
      <c r="A258" s="166">
        <v>346</v>
      </c>
      <c r="B258" s="158" t="s">
        <v>538</v>
      </c>
      <c r="C258" s="159">
        <v>10000000</v>
      </c>
      <c r="D258" s="159">
        <v>0</v>
      </c>
      <c r="E258" s="159">
        <f t="shared" si="1"/>
        <v>10000000</v>
      </c>
      <c r="F258" s="159">
        <v>900000</v>
      </c>
      <c r="G258" s="159">
        <f t="shared" si="7"/>
        <v>9100000</v>
      </c>
      <c r="H258" s="165">
        <f t="shared" si="0"/>
        <v>0.09</v>
      </c>
      <c r="I258"/>
      <c r="J258"/>
      <c r="K258"/>
      <c r="L258"/>
      <c r="M258"/>
      <c r="N258"/>
      <c r="O258"/>
      <c r="P258"/>
      <c r="Q258"/>
      <c r="R258"/>
      <c r="S258"/>
      <c r="T258"/>
      <c r="U258"/>
      <c r="V258"/>
      <c r="W258"/>
      <c r="X258"/>
      <c r="Y258"/>
      <c r="Z258"/>
    </row>
    <row r="259" spans="1:26" s="91" customFormat="1" ht="15.75">
      <c r="A259" s="166">
        <v>347</v>
      </c>
      <c r="B259" s="158" t="s">
        <v>539</v>
      </c>
      <c r="C259" s="159">
        <v>2000000</v>
      </c>
      <c r="D259" s="159">
        <v>0</v>
      </c>
      <c r="E259" s="159">
        <f t="shared" si="1"/>
        <v>2000000</v>
      </c>
      <c r="F259" s="159">
        <v>251000</v>
      </c>
      <c r="G259" s="159">
        <f t="shared" si="7"/>
        <v>1749000</v>
      </c>
      <c r="H259" s="165">
        <f t="shared" si="0"/>
        <v>0.1255</v>
      </c>
      <c r="I259"/>
      <c r="J259"/>
      <c r="K259"/>
      <c r="L259"/>
      <c r="M259"/>
      <c r="N259"/>
      <c r="O259"/>
      <c r="P259"/>
      <c r="Q259"/>
      <c r="R259"/>
      <c r="S259"/>
      <c r="T259"/>
      <c r="U259"/>
      <c r="V259"/>
      <c r="W259"/>
      <c r="X259"/>
      <c r="Y259"/>
      <c r="Z259"/>
    </row>
    <row r="260" spans="1:26" s="91" customFormat="1" ht="15.75">
      <c r="A260" s="166">
        <v>351</v>
      </c>
      <c r="B260" s="158" t="s">
        <v>540</v>
      </c>
      <c r="C260" s="159">
        <v>6500000</v>
      </c>
      <c r="D260" s="159">
        <v>0</v>
      </c>
      <c r="E260" s="159">
        <f t="shared" si="1"/>
        <v>6500000</v>
      </c>
      <c r="F260" s="159">
        <v>4802200</v>
      </c>
      <c r="G260" s="159">
        <f t="shared" si="7"/>
        <v>1697800</v>
      </c>
      <c r="H260" s="165">
        <f t="shared" si="0"/>
        <v>0.7387999999999999</v>
      </c>
      <c r="I260"/>
      <c r="J260"/>
      <c r="K260"/>
      <c r="L260"/>
      <c r="M260"/>
      <c r="N260"/>
      <c r="O260"/>
      <c r="P260"/>
      <c r="Q260"/>
      <c r="R260"/>
      <c r="S260"/>
      <c r="T260"/>
      <c r="U260"/>
      <c r="V260"/>
      <c r="W260"/>
      <c r="X260"/>
      <c r="Y260"/>
      <c r="Z260"/>
    </row>
    <row r="261" spans="1:26" s="91" customFormat="1" ht="15.75">
      <c r="A261" s="166">
        <v>352</v>
      </c>
      <c r="B261" s="158" t="s">
        <v>541</v>
      </c>
      <c r="C261" s="159">
        <v>3000000</v>
      </c>
      <c r="D261" s="159">
        <v>0</v>
      </c>
      <c r="E261" s="159">
        <f t="shared" si="1"/>
        <v>3000000</v>
      </c>
      <c r="F261" s="159">
        <v>524931</v>
      </c>
      <c r="G261" s="159">
        <f t="shared" si="7"/>
        <v>2475069</v>
      </c>
      <c r="H261" s="165">
        <f t="shared" si="0"/>
        <v>0.17497699999999999</v>
      </c>
      <c r="I261"/>
      <c r="J261"/>
      <c r="K261"/>
      <c r="L261"/>
      <c r="M261"/>
      <c r="N261"/>
      <c r="O261"/>
      <c r="P261"/>
      <c r="Q261"/>
      <c r="R261"/>
      <c r="S261"/>
      <c r="T261"/>
      <c r="U261"/>
      <c r="V261"/>
      <c r="W261"/>
      <c r="X261"/>
      <c r="Y261"/>
      <c r="Z261"/>
    </row>
    <row r="262" spans="1:26" s="91" customFormat="1" ht="15.75">
      <c r="A262" s="166">
        <v>355</v>
      </c>
      <c r="B262" s="158" t="s">
        <v>542</v>
      </c>
      <c r="C262" s="159">
        <v>24000000</v>
      </c>
      <c r="D262" s="159">
        <v>-10000000</v>
      </c>
      <c r="E262" s="159">
        <f t="shared" si="1"/>
        <v>14000000</v>
      </c>
      <c r="F262" s="159"/>
      <c r="G262" s="159">
        <f t="shared" si="7"/>
        <v>14000000</v>
      </c>
      <c r="H262" s="165">
        <f t="shared" si="0"/>
        <v>0</v>
      </c>
      <c r="I262"/>
      <c r="J262"/>
      <c r="K262"/>
      <c r="L262"/>
      <c r="M262"/>
      <c r="N262"/>
      <c r="O262"/>
      <c r="P262"/>
      <c r="Q262"/>
      <c r="R262"/>
      <c r="S262"/>
      <c r="T262"/>
      <c r="U262"/>
      <c r="V262"/>
      <c r="W262"/>
      <c r="X262"/>
      <c r="Y262"/>
      <c r="Z262"/>
    </row>
    <row r="263" spans="1:26" s="91" customFormat="1" ht="15.75">
      <c r="A263" s="166">
        <v>358</v>
      </c>
      <c r="B263" s="158" t="s">
        <v>543</v>
      </c>
      <c r="C263" s="159">
        <v>1950000</v>
      </c>
      <c r="D263" s="159">
        <v>10000000</v>
      </c>
      <c r="E263" s="159">
        <f t="shared" si="1"/>
        <v>11950000</v>
      </c>
      <c r="F263" s="159">
        <v>1287485</v>
      </c>
      <c r="G263" s="159">
        <f t="shared" si="7"/>
        <v>10662515</v>
      </c>
      <c r="H263" s="165">
        <f t="shared" si="0"/>
        <v>0.10773933054393306</v>
      </c>
      <c r="I263"/>
      <c r="J263"/>
      <c r="K263"/>
      <c r="L263"/>
      <c r="M263"/>
      <c r="N263"/>
      <c r="O263"/>
      <c r="P263"/>
      <c r="Q263"/>
      <c r="R263"/>
      <c r="S263"/>
      <c r="T263"/>
      <c r="U263"/>
      <c r="V263"/>
      <c r="W263"/>
      <c r="X263"/>
      <c r="Y263"/>
      <c r="Z263"/>
    </row>
    <row r="264" spans="1:26" s="91" customFormat="1" ht="15.75">
      <c r="A264" s="166">
        <v>361</v>
      </c>
      <c r="B264" s="158" t="s">
        <v>544</v>
      </c>
      <c r="C264" s="159">
        <v>55295700</v>
      </c>
      <c r="D264" s="159">
        <v>15000000</v>
      </c>
      <c r="E264" s="159">
        <f t="shared" ref="E264:E272" si="8">+C264+D264</f>
        <v>70295700</v>
      </c>
      <c r="F264" s="159">
        <v>53399117</v>
      </c>
      <c r="G264" s="159">
        <f t="shared" si="7"/>
        <v>16896583</v>
      </c>
      <c r="H264" s="165">
        <f t="shared" si="0"/>
        <v>0.75963561071303076</v>
      </c>
      <c r="I264"/>
      <c r="J264"/>
      <c r="K264"/>
      <c r="L264"/>
      <c r="M264"/>
      <c r="N264"/>
      <c r="O264"/>
      <c r="P264"/>
      <c r="Q264"/>
      <c r="R264"/>
      <c r="S264"/>
      <c r="T264"/>
      <c r="U264"/>
      <c r="V264"/>
      <c r="W264"/>
      <c r="X264"/>
      <c r="Y264"/>
      <c r="Z264"/>
    </row>
    <row r="265" spans="1:26" s="91" customFormat="1" ht="15.75">
      <c r="A265" s="166">
        <v>362</v>
      </c>
      <c r="B265" s="158" t="s">
        <v>545</v>
      </c>
      <c r="C265" s="159">
        <v>1521900</v>
      </c>
      <c r="D265" s="159">
        <v>0</v>
      </c>
      <c r="E265" s="159">
        <f t="shared" si="8"/>
        <v>1521900</v>
      </c>
      <c r="F265" s="159"/>
      <c r="G265" s="159">
        <f t="shared" si="7"/>
        <v>1521900</v>
      </c>
      <c r="H265" s="165">
        <f t="shared" si="0"/>
        <v>0</v>
      </c>
      <c r="I265"/>
      <c r="J265"/>
      <c r="K265"/>
      <c r="L265"/>
      <c r="M265"/>
      <c r="N265"/>
      <c r="O265"/>
      <c r="P265"/>
      <c r="Q265"/>
      <c r="R265"/>
      <c r="S265"/>
      <c r="T265"/>
      <c r="U265"/>
      <c r="V265"/>
      <c r="W265"/>
      <c r="X265"/>
      <c r="Y265"/>
      <c r="Z265"/>
    </row>
    <row r="266" spans="1:26" s="91" customFormat="1" ht="15.75">
      <c r="A266" s="166">
        <v>391</v>
      </c>
      <c r="B266" s="158" t="s">
        <v>546</v>
      </c>
      <c r="C266" s="159">
        <v>1848154</v>
      </c>
      <c r="D266" s="159">
        <v>0</v>
      </c>
      <c r="E266" s="159">
        <f t="shared" si="8"/>
        <v>1848154</v>
      </c>
      <c r="F266" s="159"/>
      <c r="G266" s="159">
        <f t="shared" si="7"/>
        <v>1848154</v>
      </c>
      <c r="H266" s="165">
        <f t="shared" si="0"/>
        <v>0</v>
      </c>
      <c r="I266"/>
      <c r="J266"/>
      <c r="K266"/>
      <c r="L266"/>
      <c r="M266"/>
      <c r="N266"/>
      <c r="O266"/>
      <c r="P266"/>
      <c r="Q266"/>
      <c r="R266"/>
      <c r="S266"/>
      <c r="T266"/>
      <c r="U266"/>
      <c r="V266"/>
      <c r="W266"/>
      <c r="X266"/>
      <c r="Y266"/>
      <c r="Z266"/>
    </row>
    <row r="267" spans="1:26" s="91" customFormat="1" ht="15.75">
      <c r="A267" s="166">
        <v>392</v>
      </c>
      <c r="B267" s="158" t="s">
        <v>547</v>
      </c>
      <c r="C267" s="159">
        <v>20000000</v>
      </c>
      <c r="D267" s="159">
        <v>0</v>
      </c>
      <c r="E267" s="159">
        <f t="shared" si="8"/>
        <v>20000000</v>
      </c>
      <c r="F267" s="159">
        <v>7176000</v>
      </c>
      <c r="G267" s="159">
        <f t="shared" si="7"/>
        <v>12824000</v>
      </c>
      <c r="H267" s="165">
        <f t="shared" si="0"/>
        <v>0.35880000000000001</v>
      </c>
      <c r="I267"/>
      <c r="J267"/>
      <c r="K267"/>
      <c r="L267"/>
      <c r="M267"/>
      <c r="N267"/>
      <c r="O267"/>
      <c r="P267"/>
      <c r="Q267"/>
      <c r="R267"/>
      <c r="S267"/>
      <c r="T267"/>
      <c r="U267"/>
      <c r="V267"/>
      <c r="W267"/>
      <c r="X267"/>
      <c r="Y267"/>
      <c r="Z267"/>
    </row>
    <row r="268" spans="1:26" s="91" customFormat="1" ht="15.75">
      <c r="A268" s="166">
        <v>394</v>
      </c>
      <c r="B268" s="158" t="s">
        <v>548</v>
      </c>
      <c r="C268" s="159">
        <v>3000000</v>
      </c>
      <c r="D268" s="159">
        <v>0</v>
      </c>
      <c r="E268" s="159">
        <f t="shared" si="8"/>
        <v>3000000</v>
      </c>
      <c r="F268" s="159">
        <v>150300</v>
      </c>
      <c r="G268" s="159">
        <f t="shared" si="7"/>
        <v>2849700</v>
      </c>
      <c r="H268" s="165">
        <f t="shared" si="0"/>
        <v>5.0099999999999999E-2</v>
      </c>
      <c r="I268" s="1"/>
      <c r="J268" s="1"/>
      <c r="K268" s="1"/>
      <c r="L268" s="1"/>
      <c r="M268" s="1"/>
      <c r="N268" s="1"/>
      <c r="O268" s="1"/>
      <c r="P268" s="1"/>
      <c r="Q268" s="1"/>
      <c r="R268" s="1"/>
      <c r="S268" s="1"/>
      <c r="T268" s="1"/>
      <c r="U268" s="1"/>
      <c r="V268" s="1"/>
      <c r="W268" s="1"/>
      <c r="X268" s="1"/>
      <c r="Y268" s="1"/>
      <c r="Z268" s="1"/>
    </row>
    <row r="269" spans="1:26" s="91" customFormat="1" ht="15.75">
      <c r="A269" s="166">
        <v>396</v>
      </c>
      <c r="B269" s="158" t="s">
        <v>549</v>
      </c>
      <c r="C269" s="159">
        <v>1500000</v>
      </c>
      <c r="D269" s="159">
        <v>0</v>
      </c>
      <c r="E269" s="159">
        <f t="shared" si="8"/>
        <v>1500000</v>
      </c>
      <c r="F269" s="159">
        <v>699550</v>
      </c>
      <c r="G269" s="159">
        <f t="shared" si="7"/>
        <v>800450</v>
      </c>
      <c r="H269" s="165">
        <f t="shared" si="0"/>
        <v>0.46636666666666665</v>
      </c>
      <c r="I269" s="1"/>
      <c r="J269" s="1"/>
      <c r="K269" s="1"/>
      <c r="L269" s="1"/>
      <c r="M269" s="1"/>
      <c r="N269" s="1"/>
      <c r="O269" s="1"/>
      <c r="P269" s="1"/>
      <c r="Q269" s="1"/>
      <c r="R269" s="1"/>
      <c r="S269" s="1"/>
      <c r="T269" s="1"/>
      <c r="U269" s="1"/>
      <c r="V269" s="1"/>
      <c r="W269" s="1"/>
      <c r="X269" s="1"/>
      <c r="Y269" s="1"/>
      <c r="Z269" s="1"/>
    </row>
    <row r="270" spans="1:26" s="91" customFormat="1" ht="15.75">
      <c r="A270" s="166">
        <v>397</v>
      </c>
      <c r="B270" s="158" t="s">
        <v>550</v>
      </c>
      <c r="C270" s="159">
        <v>3000000</v>
      </c>
      <c r="D270" s="159">
        <v>0</v>
      </c>
      <c r="E270" s="159">
        <f t="shared" si="8"/>
        <v>3000000</v>
      </c>
      <c r="F270" s="159">
        <v>702000</v>
      </c>
      <c r="G270" s="159">
        <f t="shared" si="7"/>
        <v>2298000</v>
      </c>
      <c r="H270" s="165">
        <f t="shared" si="0"/>
        <v>0.23399999999999999</v>
      </c>
      <c r="I270" s="1"/>
      <c r="J270" s="1"/>
      <c r="K270" s="1"/>
      <c r="L270" s="1"/>
      <c r="M270" s="1"/>
      <c r="N270" s="1"/>
      <c r="O270" s="1"/>
      <c r="P270" s="1"/>
      <c r="Q270" s="1"/>
      <c r="R270" s="1"/>
      <c r="S270" s="1"/>
      <c r="T270" s="1"/>
      <c r="U270" s="1"/>
      <c r="V270" s="1"/>
      <c r="W270" s="1"/>
      <c r="X270" s="1"/>
      <c r="Y270" s="1"/>
      <c r="Z270" s="1"/>
    </row>
    <row r="271" spans="1:26" s="91" customFormat="1" ht="15.75">
      <c r="A271" s="166">
        <v>398</v>
      </c>
      <c r="B271" s="158" t="s">
        <v>551</v>
      </c>
      <c r="C271" s="159">
        <v>2500000</v>
      </c>
      <c r="D271" s="159">
        <v>0</v>
      </c>
      <c r="E271" s="159">
        <f t="shared" si="8"/>
        <v>2500000</v>
      </c>
      <c r="F271" s="159">
        <v>1564000</v>
      </c>
      <c r="G271" s="159">
        <f t="shared" si="7"/>
        <v>936000</v>
      </c>
      <c r="H271" s="165">
        <f t="shared" si="0"/>
        <v>0.62560000000000004</v>
      </c>
      <c r="I271"/>
      <c r="J271"/>
      <c r="K271"/>
      <c r="L271"/>
      <c r="M271"/>
      <c r="N271"/>
      <c r="O271"/>
      <c r="P271"/>
      <c r="Q271"/>
      <c r="R271"/>
      <c r="S271"/>
      <c r="T271"/>
      <c r="U271"/>
      <c r="V271"/>
      <c r="W271"/>
      <c r="X271"/>
      <c r="Y271"/>
      <c r="Z271"/>
    </row>
    <row r="272" spans="1:26" s="91" customFormat="1" ht="15.75">
      <c r="A272" s="166">
        <v>399</v>
      </c>
      <c r="B272" s="158" t="s">
        <v>552</v>
      </c>
      <c r="C272" s="159">
        <v>4000000</v>
      </c>
      <c r="D272" s="159">
        <v>0</v>
      </c>
      <c r="E272" s="159">
        <f t="shared" si="8"/>
        <v>4000000</v>
      </c>
      <c r="F272" s="159">
        <v>1662837</v>
      </c>
      <c r="G272" s="159">
        <f t="shared" si="7"/>
        <v>2337163</v>
      </c>
      <c r="H272" s="165">
        <f t="shared" si="0"/>
        <v>0.41570925000000003</v>
      </c>
      <c r="I272"/>
      <c r="J272"/>
      <c r="K272"/>
      <c r="L272"/>
      <c r="M272"/>
      <c r="N272"/>
      <c r="O272"/>
      <c r="P272"/>
      <c r="Q272"/>
      <c r="R272"/>
      <c r="S272"/>
      <c r="T272"/>
      <c r="U272"/>
      <c r="V272"/>
      <c r="W272"/>
      <c r="X272"/>
      <c r="Y272"/>
      <c r="Z272"/>
    </row>
    <row r="273" spans="1:26" s="91" customFormat="1" ht="15.75">
      <c r="A273" s="167">
        <v>500</v>
      </c>
      <c r="B273" s="155" t="s">
        <v>553</v>
      </c>
      <c r="C273" s="156">
        <f>SUM(C274:C280)</f>
        <v>1005000000</v>
      </c>
      <c r="D273" s="156">
        <f>SUM(D274:D280)</f>
        <v>0</v>
      </c>
      <c r="E273" s="156">
        <f>SUM(E274:E280)</f>
        <v>1005000000</v>
      </c>
      <c r="F273" s="156">
        <f>SUM(F274:F280)</f>
        <v>788415761</v>
      </c>
      <c r="G273" s="156">
        <f>SUM(G274:G280)</f>
        <v>216584239</v>
      </c>
      <c r="H273" s="165">
        <f t="shared" si="0"/>
        <v>0.78449329452736327</v>
      </c>
      <c r="I273" s="1"/>
      <c r="J273" s="1"/>
      <c r="K273" s="1"/>
      <c r="L273" s="1"/>
      <c r="M273" s="1"/>
      <c r="N273" s="1"/>
      <c r="O273" s="1"/>
      <c r="P273" s="1"/>
      <c r="Q273" s="1"/>
      <c r="R273" s="1"/>
      <c r="S273" s="1"/>
      <c r="T273" s="1"/>
      <c r="U273" s="1"/>
      <c r="V273" s="1"/>
      <c r="W273" s="1"/>
      <c r="X273" s="1"/>
      <c r="Y273" s="1"/>
      <c r="Z273" s="1"/>
    </row>
    <row r="274" spans="1:26" s="91" customFormat="1" ht="15.75">
      <c r="A274" s="166">
        <v>534</v>
      </c>
      <c r="B274" s="158" t="s">
        <v>554</v>
      </c>
      <c r="C274" s="159">
        <v>100000000</v>
      </c>
      <c r="D274" s="159">
        <v>-90000000</v>
      </c>
      <c r="E274" s="159">
        <f t="shared" ref="E274:E280" si="9">+C274+D274</f>
        <v>10000000</v>
      </c>
      <c r="F274" s="159"/>
      <c r="G274" s="159">
        <f t="shared" ref="G274:G280" si="10">+E274-F274</f>
        <v>10000000</v>
      </c>
      <c r="H274" s="165">
        <f t="shared" si="0"/>
        <v>0</v>
      </c>
      <c r="I274"/>
      <c r="J274"/>
      <c r="K274"/>
      <c r="L274"/>
      <c r="M274"/>
      <c r="N274"/>
      <c r="O274"/>
      <c r="P274"/>
      <c r="Q274"/>
      <c r="R274"/>
      <c r="S274"/>
      <c r="T274"/>
      <c r="U274"/>
      <c r="V274"/>
      <c r="W274"/>
      <c r="X274"/>
      <c r="Y274"/>
      <c r="Z274"/>
    </row>
    <row r="275" spans="1:26" s="91" customFormat="1" ht="15.75">
      <c r="A275" s="166">
        <v>536</v>
      </c>
      <c r="B275" s="158" t="s">
        <v>555</v>
      </c>
      <c r="C275" s="159">
        <v>50000000</v>
      </c>
      <c r="D275" s="159">
        <v>-40000000</v>
      </c>
      <c r="E275" s="159">
        <f t="shared" si="9"/>
        <v>10000000</v>
      </c>
      <c r="F275" s="159">
        <v>7430000</v>
      </c>
      <c r="G275" s="159">
        <f t="shared" si="10"/>
        <v>2570000</v>
      </c>
      <c r="H275" s="165">
        <f t="shared" si="0"/>
        <v>0.74299999999999999</v>
      </c>
      <c r="I275"/>
      <c r="J275"/>
      <c r="K275"/>
      <c r="L275"/>
      <c r="M275"/>
      <c r="N275"/>
      <c r="O275"/>
      <c r="P275"/>
      <c r="Q275"/>
      <c r="R275"/>
      <c r="S275"/>
      <c r="T275"/>
      <c r="U275"/>
      <c r="V275"/>
      <c r="W275"/>
      <c r="X275"/>
      <c r="Y275"/>
      <c r="Z275"/>
    </row>
    <row r="276" spans="1:26" s="91" customFormat="1" ht="15.75">
      <c r="A276" s="166">
        <v>538</v>
      </c>
      <c r="B276" s="158" t="s">
        <v>556</v>
      </c>
      <c r="C276" s="159">
        <v>150000000</v>
      </c>
      <c r="D276" s="159">
        <v>0</v>
      </c>
      <c r="E276" s="159">
        <f t="shared" si="9"/>
        <v>150000000</v>
      </c>
      <c r="F276" s="159">
        <v>92537895</v>
      </c>
      <c r="G276" s="159">
        <f t="shared" si="10"/>
        <v>57462105</v>
      </c>
      <c r="H276" s="165">
        <f t="shared" si="0"/>
        <v>0.61691929999999995</v>
      </c>
      <c r="I276"/>
      <c r="J276"/>
      <c r="K276"/>
      <c r="L276"/>
      <c r="M276"/>
      <c r="N276"/>
      <c r="O276"/>
      <c r="P276"/>
      <c r="Q276"/>
      <c r="R276"/>
      <c r="S276"/>
      <c r="T276"/>
      <c r="U276"/>
      <c r="V276"/>
      <c r="W276"/>
      <c r="X276"/>
      <c r="Y276"/>
      <c r="Z276"/>
    </row>
    <row r="277" spans="1:26" s="91" customFormat="1" ht="15.75">
      <c r="A277" s="166">
        <v>541</v>
      </c>
      <c r="B277" s="158" t="s">
        <v>557</v>
      </c>
      <c r="C277" s="159">
        <v>77500000</v>
      </c>
      <c r="D277" s="159">
        <v>-20000000</v>
      </c>
      <c r="E277" s="159">
        <f t="shared" si="9"/>
        <v>57500000</v>
      </c>
      <c r="F277" s="159">
        <v>51618500</v>
      </c>
      <c r="G277" s="159">
        <f t="shared" si="10"/>
        <v>5881500</v>
      </c>
      <c r="H277" s="165">
        <f t="shared" si="0"/>
        <v>0.89771304347826086</v>
      </c>
      <c r="I277"/>
      <c r="J277"/>
      <c r="K277"/>
      <c r="L277"/>
      <c r="M277"/>
      <c r="N277"/>
      <c r="O277"/>
      <c r="P277"/>
      <c r="Q277"/>
      <c r="R277"/>
      <c r="S277"/>
      <c r="T277"/>
      <c r="U277"/>
      <c r="V277"/>
      <c r="W277"/>
      <c r="X277"/>
      <c r="Y277"/>
      <c r="Z277"/>
    </row>
    <row r="278" spans="1:26" s="91" customFormat="1" ht="15.75">
      <c r="A278" s="166">
        <v>542</v>
      </c>
      <c r="B278" s="158" t="s">
        <v>558</v>
      </c>
      <c r="C278" s="159">
        <v>27500000</v>
      </c>
      <c r="D278" s="159">
        <v>0</v>
      </c>
      <c r="E278" s="159">
        <f t="shared" si="9"/>
        <v>27500000</v>
      </c>
      <c r="F278" s="159"/>
      <c r="G278" s="159">
        <f t="shared" si="10"/>
        <v>27500000</v>
      </c>
      <c r="H278" s="165">
        <f t="shared" si="0"/>
        <v>0</v>
      </c>
      <c r="I278"/>
      <c r="J278"/>
      <c r="K278"/>
      <c r="L278"/>
      <c r="M278"/>
      <c r="N278"/>
      <c r="O278"/>
      <c r="P278"/>
      <c r="Q278"/>
      <c r="R278"/>
      <c r="S278"/>
      <c r="T278"/>
      <c r="U278"/>
      <c r="V278"/>
      <c r="W278"/>
      <c r="X278"/>
      <c r="Y278"/>
      <c r="Z278"/>
    </row>
    <row r="279" spans="1:26" s="91" customFormat="1" ht="15.75">
      <c r="A279" s="166">
        <v>543</v>
      </c>
      <c r="B279" s="158" t="s">
        <v>559</v>
      </c>
      <c r="C279" s="159">
        <v>290000000</v>
      </c>
      <c r="D279" s="159">
        <v>0</v>
      </c>
      <c r="E279" s="159">
        <f t="shared" si="9"/>
        <v>290000000</v>
      </c>
      <c r="F279" s="159">
        <v>247747700</v>
      </c>
      <c r="G279" s="159">
        <f t="shared" si="10"/>
        <v>42252300</v>
      </c>
      <c r="H279" s="165">
        <f t="shared" si="0"/>
        <v>0.85430241379310345</v>
      </c>
      <c r="I279"/>
      <c r="J279"/>
      <c r="K279"/>
      <c r="L279"/>
      <c r="M279"/>
      <c r="N279"/>
      <c r="O279"/>
      <c r="P279"/>
      <c r="Q279"/>
      <c r="R279"/>
      <c r="S279"/>
      <c r="T279"/>
      <c r="U279"/>
      <c r="V279"/>
      <c r="W279"/>
      <c r="X279"/>
      <c r="Y279"/>
      <c r="Z279"/>
    </row>
    <row r="280" spans="1:26" s="91" customFormat="1" ht="15.75" customHeight="1">
      <c r="A280" s="166">
        <v>579</v>
      </c>
      <c r="B280" s="158" t="s">
        <v>560</v>
      </c>
      <c r="C280" s="159">
        <v>310000000</v>
      </c>
      <c r="D280" s="159">
        <v>150000000</v>
      </c>
      <c r="E280" s="159">
        <f t="shared" si="9"/>
        <v>460000000</v>
      </c>
      <c r="F280" s="159">
        <v>389081666</v>
      </c>
      <c r="G280" s="159">
        <f t="shared" si="10"/>
        <v>70918334</v>
      </c>
      <c r="H280" s="165">
        <f t="shared" si="0"/>
        <v>0.8458297086956521</v>
      </c>
      <c r="I280" s="1"/>
      <c r="J280" s="1"/>
      <c r="K280" s="1"/>
      <c r="L280" s="1"/>
      <c r="M280" s="1"/>
      <c r="N280" s="1"/>
      <c r="O280" s="1"/>
      <c r="P280" s="1"/>
      <c r="Q280" s="1"/>
      <c r="R280" s="1"/>
      <c r="S280" s="1"/>
      <c r="T280" s="1"/>
      <c r="U280" s="1"/>
      <c r="V280" s="1"/>
      <c r="W280" s="1"/>
      <c r="X280" s="1"/>
      <c r="Y280" s="1"/>
      <c r="Z280" s="1"/>
    </row>
    <row r="281" spans="1:26" s="91" customFormat="1" ht="15.75">
      <c r="A281" s="167">
        <v>800</v>
      </c>
      <c r="B281" s="155" t="s">
        <v>561</v>
      </c>
      <c r="C281" s="156">
        <f>SUM(C282:C284)</f>
        <v>173000000</v>
      </c>
      <c r="D281" s="156">
        <f>SUM(D282:D284)</f>
        <v>47500000</v>
      </c>
      <c r="E281" s="156">
        <f>SUM(E282:E284)</f>
        <v>220500000</v>
      </c>
      <c r="F281" s="156">
        <f>SUM(F282:F284)</f>
        <v>187118400</v>
      </c>
      <c r="G281" s="156">
        <f>SUM(G282:G284)</f>
        <v>33381600</v>
      </c>
      <c r="H281" s="165">
        <f t="shared" si="0"/>
        <v>0.84860952380952381</v>
      </c>
      <c r="I281"/>
      <c r="J281"/>
      <c r="K281"/>
      <c r="L281"/>
      <c r="M281"/>
      <c r="N281"/>
      <c r="O281"/>
      <c r="P281"/>
      <c r="Q281"/>
      <c r="R281"/>
      <c r="S281"/>
      <c r="T281"/>
      <c r="U281"/>
      <c r="V281"/>
      <c r="W281"/>
      <c r="X281"/>
      <c r="Y281"/>
      <c r="Z281"/>
    </row>
    <row r="282" spans="1:26" s="91" customFormat="1" ht="15.75">
      <c r="A282" s="166">
        <v>841</v>
      </c>
      <c r="B282" s="158" t="s">
        <v>562</v>
      </c>
      <c r="C282" s="159">
        <v>108000000</v>
      </c>
      <c r="D282" s="159">
        <f>54000000+13500000</f>
        <v>67500000</v>
      </c>
      <c r="E282" s="159">
        <f t="shared" ref="E282:E284" si="11">+C282+D282</f>
        <v>175500000</v>
      </c>
      <c r="F282" s="159">
        <v>166500000</v>
      </c>
      <c r="G282" s="159">
        <f t="shared" ref="G282:G284" si="12">+E282-F282</f>
        <v>9000000</v>
      </c>
      <c r="H282" s="165">
        <f t="shared" si="0"/>
        <v>0.94871794871794879</v>
      </c>
      <c r="I282"/>
      <c r="J282"/>
      <c r="K282"/>
      <c r="L282"/>
      <c r="M282"/>
      <c r="N282"/>
      <c r="O282"/>
      <c r="P282"/>
      <c r="Q282"/>
      <c r="R282"/>
      <c r="S282"/>
      <c r="T282"/>
      <c r="U282"/>
      <c r="V282"/>
      <c r="W282"/>
      <c r="X282"/>
      <c r="Y282"/>
      <c r="Z282"/>
    </row>
    <row r="283" spans="1:26" s="91" customFormat="1" ht="15.75">
      <c r="A283" s="166">
        <v>842</v>
      </c>
      <c r="B283" s="158" t="s">
        <v>563</v>
      </c>
      <c r="C283" s="159">
        <v>5000000</v>
      </c>
      <c r="D283" s="159">
        <v>0</v>
      </c>
      <c r="E283" s="159">
        <f t="shared" si="11"/>
        <v>5000000</v>
      </c>
      <c r="F283" s="159"/>
      <c r="G283" s="159">
        <f t="shared" si="12"/>
        <v>5000000</v>
      </c>
      <c r="H283" s="165">
        <f t="shared" si="0"/>
        <v>0</v>
      </c>
      <c r="I283" s="1"/>
      <c r="J283" s="1"/>
      <c r="K283" s="1"/>
      <c r="L283" s="1"/>
      <c r="M283" s="1"/>
      <c r="N283" s="1"/>
      <c r="O283" s="1"/>
      <c r="P283" s="1"/>
      <c r="Q283" s="1"/>
      <c r="R283" s="1"/>
      <c r="S283" s="1"/>
      <c r="T283" s="1"/>
      <c r="U283" s="1"/>
      <c r="V283" s="1"/>
      <c r="W283" s="1"/>
      <c r="X283" s="1"/>
      <c r="Y283" s="1"/>
      <c r="Z283" s="1"/>
    </row>
    <row r="284" spans="1:26" s="91" customFormat="1" ht="15.75">
      <c r="A284" s="166">
        <v>851</v>
      </c>
      <c r="B284" s="158" t="s">
        <v>564</v>
      </c>
      <c r="C284" s="159">
        <v>60000000</v>
      </c>
      <c r="D284" s="159">
        <v>-20000000</v>
      </c>
      <c r="E284" s="159">
        <f t="shared" si="11"/>
        <v>40000000</v>
      </c>
      <c r="F284" s="159">
        <v>20618400</v>
      </c>
      <c r="G284" s="159">
        <f t="shared" si="12"/>
        <v>19381600</v>
      </c>
      <c r="H284" s="165">
        <f t="shared" si="0"/>
        <v>0.51546000000000003</v>
      </c>
      <c r="I284"/>
      <c r="J284"/>
      <c r="K284"/>
      <c r="L284"/>
      <c r="M284"/>
      <c r="N284"/>
      <c r="O284"/>
      <c r="P284"/>
      <c r="Q284"/>
      <c r="R284"/>
      <c r="S284"/>
      <c r="T284"/>
      <c r="U284"/>
      <c r="V284"/>
      <c r="W284"/>
      <c r="X284"/>
      <c r="Y284"/>
      <c r="Z284"/>
    </row>
    <row r="285" spans="1:26" s="91" customFormat="1" ht="15.75">
      <c r="A285" s="167">
        <v>900</v>
      </c>
      <c r="B285" s="163" t="s">
        <v>565</v>
      </c>
      <c r="C285" s="164">
        <f>SUM(C286)</f>
        <v>189000000</v>
      </c>
      <c r="D285" s="164">
        <f>SUM(D286)</f>
        <v>0</v>
      </c>
      <c r="E285" s="164">
        <f>SUM(E286)</f>
        <v>189000000</v>
      </c>
      <c r="F285" s="164">
        <f>SUM(F286)</f>
        <v>150904048</v>
      </c>
      <c r="G285" s="164">
        <f>SUM(G286)</f>
        <v>38095952</v>
      </c>
      <c r="H285" s="165">
        <f t="shared" si="0"/>
        <v>0.79843411640211637</v>
      </c>
      <c r="I285"/>
      <c r="J285"/>
      <c r="K285"/>
      <c r="L285"/>
      <c r="M285"/>
      <c r="N285"/>
      <c r="O285"/>
      <c r="P285"/>
      <c r="Q285"/>
      <c r="R285"/>
      <c r="S285"/>
      <c r="T285"/>
      <c r="U285"/>
      <c r="V285"/>
      <c r="W285"/>
      <c r="X285"/>
      <c r="Y285"/>
      <c r="Z285"/>
    </row>
    <row r="286" spans="1:26" s="91" customFormat="1" ht="15.75" customHeight="1">
      <c r="A286" s="166">
        <v>910</v>
      </c>
      <c r="B286" s="168" t="s">
        <v>566</v>
      </c>
      <c r="C286" s="169">
        <v>189000000</v>
      </c>
      <c r="D286" s="169">
        <v>0</v>
      </c>
      <c r="E286" s="169">
        <f t="shared" ref="E286" si="13">+C286+D286</f>
        <v>189000000</v>
      </c>
      <c r="F286" s="159">
        <v>150904048</v>
      </c>
      <c r="G286" s="169">
        <f t="shared" ref="G286" si="14">+E286-F286</f>
        <v>38095952</v>
      </c>
      <c r="H286" s="165">
        <f t="shared" ref="H286" si="15">(+F286/E286%)/100</f>
        <v>0.79843411640211637</v>
      </c>
      <c r="I286"/>
      <c r="J286"/>
      <c r="K286"/>
      <c r="L286"/>
      <c r="M286"/>
      <c r="N286"/>
      <c r="O286"/>
      <c r="P286"/>
      <c r="Q286"/>
      <c r="R286"/>
      <c r="S286"/>
      <c r="T286"/>
      <c r="U286"/>
      <c r="V286"/>
      <c r="W286"/>
      <c r="X286"/>
      <c r="Y286"/>
      <c r="Z286"/>
    </row>
    <row r="287" spans="1:26" s="91" customFormat="1" ht="15.75">
      <c r="A287" s="170"/>
      <c r="B287" s="170" t="s">
        <v>214</v>
      </c>
      <c r="C287" s="171">
        <f>+C285+C281+C273+C244+C213+C198</f>
        <v>25288904841</v>
      </c>
      <c r="D287" s="171">
        <f>+D285+D281+D273+D244+D213+D198</f>
        <v>0</v>
      </c>
      <c r="E287" s="171">
        <f>+E285+E281+E273+E244+E213+E198</f>
        <v>25288904841</v>
      </c>
      <c r="F287" s="171">
        <f>+F285+F281+F273+F244+F213+F198</f>
        <v>17389579743</v>
      </c>
      <c r="G287" s="171">
        <f>+G285+G281+G273+G244+G213+G198</f>
        <v>7899325098</v>
      </c>
      <c r="H287" s="172">
        <f>(+F287/E287%)/100</f>
        <v>0.68763672655396657</v>
      </c>
    </row>
    <row r="288" spans="1:26" s="91" customFormat="1" ht="15.75">
      <c r="A288" s="133" t="s">
        <v>574</v>
      </c>
      <c r="B288" s="138"/>
      <c r="C288" s="140"/>
      <c r="D288" s="141"/>
      <c r="E288" s="141"/>
      <c r="F288" s="142"/>
      <c r="G288" s="143"/>
      <c r="H288" s="144"/>
    </row>
    <row r="289" spans="1:11" s="91" customFormat="1" ht="15.75">
      <c r="A289" s="139" t="s">
        <v>575</v>
      </c>
      <c r="B289" s="138"/>
      <c r="C289" s="145"/>
      <c r="D289" s="145"/>
      <c r="E289" s="145"/>
      <c r="F289" s="146"/>
      <c r="G289" s="147"/>
      <c r="H289" s="144"/>
    </row>
    <row r="290" spans="1:11" s="91" customFormat="1" ht="15.75">
      <c r="A290" s="139" t="s">
        <v>576</v>
      </c>
      <c r="B290" s="138"/>
      <c r="C290" s="148"/>
      <c r="D290" s="149"/>
      <c r="E290" s="149"/>
      <c r="F290" s="150"/>
      <c r="G290" s="147"/>
      <c r="H290" s="144"/>
    </row>
    <row r="291" spans="1:11" s="91" customFormat="1" ht="15.75">
      <c r="A291" s="139" t="s">
        <v>580</v>
      </c>
      <c r="B291" s="138"/>
      <c r="C291" s="148"/>
      <c r="D291" s="149"/>
      <c r="E291" s="149"/>
      <c r="F291" s="150"/>
      <c r="G291" s="147"/>
      <c r="H291" s="144"/>
    </row>
    <row r="292" spans="1:11" s="136" customFormat="1" ht="31.5">
      <c r="A292" s="173" t="s">
        <v>567</v>
      </c>
      <c r="B292" s="173" t="s">
        <v>568</v>
      </c>
      <c r="C292" s="173" t="s">
        <v>569</v>
      </c>
      <c r="D292" s="173" t="s">
        <v>570</v>
      </c>
      <c r="E292" s="173" t="s">
        <v>198</v>
      </c>
      <c r="F292" s="173" t="s">
        <v>199</v>
      </c>
      <c r="G292" s="173" t="s">
        <v>200</v>
      </c>
      <c r="H292" s="174" t="s">
        <v>571</v>
      </c>
      <c r="I292" s="135"/>
      <c r="J292" s="135"/>
      <c r="K292" s="135"/>
    </row>
    <row r="293" spans="1:11" s="133" customFormat="1" ht="15.75">
      <c r="A293" s="155">
        <v>200</v>
      </c>
      <c r="B293" s="155" t="s">
        <v>493</v>
      </c>
      <c r="C293" s="156">
        <f>SUM(C294:C299)</f>
        <v>836332800</v>
      </c>
      <c r="D293" s="156">
        <f t="shared" ref="D293:G293" si="16">SUM(D294:D299)</f>
        <v>0</v>
      </c>
      <c r="E293" s="156">
        <f t="shared" si="16"/>
        <v>836332800</v>
      </c>
      <c r="F293" s="156">
        <f t="shared" si="16"/>
        <v>530512138</v>
      </c>
      <c r="G293" s="156">
        <f t="shared" si="16"/>
        <v>305820662</v>
      </c>
      <c r="H293" s="157">
        <f>(+F293/E293%)/100</f>
        <v>0.63433137860908961</v>
      </c>
    </row>
    <row r="294" spans="1:11" s="138" customFormat="1" ht="15.75">
      <c r="A294" s="158">
        <v>243</v>
      </c>
      <c r="B294" s="158" t="s">
        <v>505</v>
      </c>
      <c r="C294" s="159">
        <v>58212000</v>
      </c>
      <c r="D294" s="159">
        <v>0</v>
      </c>
      <c r="E294" s="159">
        <f t="shared" ref="E294:E299" si="17">+C294+D294</f>
        <v>58212000</v>
      </c>
      <c r="F294" s="159">
        <v>17481500</v>
      </c>
      <c r="G294" s="159">
        <f t="shared" ref="G294:G299" si="18">+E294-F294</f>
        <v>40730500</v>
      </c>
      <c r="H294" s="157">
        <f t="shared" ref="H294:H309" si="19">(+F294/E294%)/100</f>
        <v>0.30030749673606816</v>
      </c>
      <c r="I294" s="137"/>
      <c r="J294" s="137"/>
      <c r="K294" s="137"/>
    </row>
    <row r="295" spans="1:11" s="138" customFormat="1" ht="15.75">
      <c r="A295" s="158">
        <v>244</v>
      </c>
      <c r="B295" s="158" t="s">
        <v>506</v>
      </c>
      <c r="C295" s="159">
        <v>58212000</v>
      </c>
      <c r="D295" s="159">
        <v>0</v>
      </c>
      <c r="E295" s="159">
        <f t="shared" si="17"/>
        <v>58212000</v>
      </c>
      <c r="F295" s="159">
        <v>15629888</v>
      </c>
      <c r="G295" s="159">
        <f t="shared" si="18"/>
        <v>42582112</v>
      </c>
      <c r="H295" s="157">
        <f t="shared" si="19"/>
        <v>0.26849941592798737</v>
      </c>
      <c r="I295" s="137"/>
      <c r="J295" s="137"/>
      <c r="K295" s="137"/>
    </row>
    <row r="296" spans="1:11" s="138" customFormat="1" ht="15.75">
      <c r="A296" s="158">
        <v>245</v>
      </c>
      <c r="B296" s="158" t="s">
        <v>507</v>
      </c>
      <c r="C296" s="159">
        <v>139708800</v>
      </c>
      <c r="D296" s="159">
        <v>0</v>
      </c>
      <c r="E296" s="159">
        <f t="shared" si="17"/>
        <v>139708800</v>
      </c>
      <c r="F296" s="159">
        <v>113400000</v>
      </c>
      <c r="G296" s="159">
        <f t="shared" si="18"/>
        <v>26308800</v>
      </c>
      <c r="H296" s="157">
        <f t="shared" si="19"/>
        <v>0.81168831168831179</v>
      </c>
      <c r="I296" s="137"/>
      <c r="J296" s="137"/>
      <c r="K296" s="137"/>
    </row>
    <row r="297" spans="1:11" s="138" customFormat="1" ht="15.75">
      <c r="A297" s="158">
        <v>261</v>
      </c>
      <c r="B297" s="158" t="s">
        <v>511</v>
      </c>
      <c r="C297" s="159">
        <v>142560000</v>
      </c>
      <c r="D297" s="159">
        <v>0</v>
      </c>
      <c r="E297" s="159">
        <f t="shared" si="17"/>
        <v>142560000</v>
      </c>
      <c r="F297" s="159">
        <v>2625750</v>
      </c>
      <c r="G297" s="159">
        <f t="shared" si="18"/>
        <v>139934250</v>
      </c>
      <c r="H297" s="157">
        <f t="shared" si="19"/>
        <v>1.8418560606060605E-2</v>
      </c>
      <c r="I297" s="137"/>
      <c r="J297" s="137"/>
      <c r="K297" s="137"/>
    </row>
    <row r="298" spans="1:11" s="138" customFormat="1" ht="15.75">
      <c r="A298" s="158">
        <v>266</v>
      </c>
      <c r="B298" s="158" t="s">
        <v>516</v>
      </c>
      <c r="C298" s="159">
        <v>332640000</v>
      </c>
      <c r="D298" s="159">
        <v>0</v>
      </c>
      <c r="E298" s="159">
        <f t="shared" si="17"/>
        <v>332640000</v>
      </c>
      <c r="F298" s="159">
        <v>282000000</v>
      </c>
      <c r="G298" s="159">
        <f t="shared" si="18"/>
        <v>50640000</v>
      </c>
      <c r="H298" s="157">
        <f t="shared" si="19"/>
        <v>0.84776334776334783</v>
      </c>
      <c r="I298" s="137"/>
      <c r="J298" s="137"/>
      <c r="K298" s="137"/>
    </row>
    <row r="299" spans="1:11" s="138" customFormat="1" ht="15.75">
      <c r="A299" s="158">
        <v>291</v>
      </c>
      <c r="B299" s="158" t="s">
        <v>522</v>
      </c>
      <c r="C299" s="159">
        <v>105000000</v>
      </c>
      <c r="D299" s="159">
        <v>0</v>
      </c>
      <c r="E299" s="159">
        <f t="shared" si="17"/>
        <v>105000000</v>
      </c>
      <c r="F299" s="159">
        <v>99375000</v>
      </c>
      <c r="G299" s="159">
        <f t="shared" si="18"/>
        <v>5625000</v>
      </c>
      <c r="H299" s="157">
        <f t="shared" si="19"/>
        <v>0.9464285714285714</v>
      </c>
      <c r="I299" s="137"/>
      <c r="J299" s="137"/>
      <c r="K299" s="137"/>
    </row>
    <row r="300" spans="1:11" s="133" customFormat="1" ht="15.75">
      <c r="A300" s="155">
        <v>300</v>
      </c>
      <c r="B300" s="155" t="s">
        <v>524</v>
      </c>
      <c r="C300" s="156">
        <f>SUM(C301:C303)</f>
        <v>177500000</v>
      </c>
      <c r="D300" s="156">
        <f t="shared" ref="D300:G300" si="20">SUM(D301:D303)</f>
        <v>0</v>
      </c>
      <c r="E300" s="156">
        <f t="shared" si="20"/>
        <v>177500000</v>
      </c>
      <c r="F300" s="156">
        <f t="shared" si="20"/>
        <v>158407820</v>
      </c>
      <c r="G300" s="156">
        <f t="shared" si="20"/>
        <v>19092180</v>
      </c>
      <c r="H300" s="157">
        <f t="shared" si="19"/>
        <v>0.89243842253521122</v>
      </c>
    </row>
    <row r="301" spans="1:11" s="138" customFormat="1" ht="15.75">
      <c r="A301" s="158">
        <v>333</v>
      </c>
      <c r="B301" s="158" t="s">
        <v>529</v>
      </c>
      <c r="C301" s="159">
        <v>97500000</v>
      </c>
      <c r="D301" s="159">
        <v>-90000000</v>
      </c>
      <c r="E301" s="159">
        <f t="shared" ref="E301:E303" si="21">+C301+D301</f>
        <v>7500000</v>
      </c>
      <c r="F301" s="159">
        <v>4205000</v>
      </c>
      <c r="G301" s="159">
        <f t="shared" ref="G301:G303" si="22">+E301-F301</f>
        <v>3295000</v>
      </c>
      <c r="H301" s="157">
        <f t="shared" si="19"/>
        <v>0.56066666666666665</v>
      </c>
      <c r="I301" s="137"/>
      <c r="J301" s="137"/>
      <c r="K301" s="137"/>
    </row>
    <row r="302" spans="1:11" s="138" customFormat="1" ht="15.75">
      <c r="A302" s="158">
        <v>334</v>
      </c>
      <c r="B302" s="158" t="s">
        <v>530</v>
      </c>
      <c r="C302" s="159">
        <v>0</v>
      </c>
      <c r="D302" s="159">
        <v>90000000</v>
      </c>
      <c r="E302" s="159">
        <f t="shared" si="21"/>
        <v>90000000</v>
      </c>
      <c r="F302" s="159">
        <v>87800820</v>
      </c>
      <c r="G302" s="159">
        <f t="shared" si="22"/>
        <v>2199180</v>
      </c>
      <c r="H302" s="157">
        <f t="shared" si="19"/>
        <v>0.97556466666666664</v>
      </c>
      <c r="I302" s="137"/>
      <c r="J302" s="137"/>
      <c r="K302" s="137"/>
    </row>
    <row r="303" spans="1:11" s="138" customFormat="1" ht="15.75">
      <c r="A303" s="158">
        <v>342</v>
      </c>
      <c r="B303" s="158" t="s">
        <v>534</v>
      </c>
      <c r="C303" s="159">
        <v>80000000</v>
      </c>
      <c r="D303" s="159"/>
      <c r="E303" s="159">
        <f t="shared" si="21"/>
        <v>80000000</v>
      </c>
      <c r="F303" s="159">
        <v>66402000</v>
      </c>
      <c r="G303" s="159">
        <f t="shared" si="22"/>
        <v>13598000</v>
      </c>
      <c r="H303" s="157">
        <f t="shared" si="19"/>
        <v>0.83002500000000001</v>
      </c>
      <c r="I303" s="137"/>
      <c r="J303" s="137"/>
      <c r="K303" s="137"/>
    </row>
    <row r="304" spans="1:11" s="133" customFormat="1" ht="15.75">
      <c r="A304" s="155">
        <v>500</v>
      </c>
      <c r="B304" s="155" t="s">
        <v>553</v>
      </c>
      <c r="C304" s="156">
        <f>SUM(C305:C308)</f>
        <v>1099488800</v>
      </c>
      <c r="D304" s="156">
        <f t="shared" ref="D304:G304" si="23">SUM(D305:D308)</f>
        <v>0</v>
      </c>
      <c r="E304" s="156">
        <f>SUM(E305:E308)</f>
        <v>1099488800</v>
      </c>
      <c r="F304" s="156">
        <f t="shared" si="23"/>
        <v>640005700</v>
      </c>
      <c r="G304" s="156">
        <f t="shared" si="23"/>
        <v>459483100</v>
      </c>
      <c r="H304" s="157">
        <f t="shared" si="19"/>
        <v>0.58209387853700745</v>
      </c>
    </row>
    <row r="305" spans="1:11" s="138" customFormat="1" ht="15.75">
      <c r="A305" s="158">
        <v>537</v>
      </c>
      <c r="B305" s="158" t="s">
        <v>572</v>
      </c>
      <c r="C305" s="159">
        <v>359488800</v>
      </c>
      <c r="D305" s="159">
        <v>-249488800</v>
      </c>
      <c r="E305" s="159">
        <f t="shared" ref="E305:E308" si="24">+C305+D305</f>
        <v>110000000</v>
      </c>
      <c r="F305" s="159">
        <v>90000000</v>
      </c>
      <c r="G305" s="159">
        <f t="shared" ref="G305:G308" si="25">+E305-F305</f>
        <v>20000000</v>
      </c>
      <c r="H305" s="157">
        <f t="shared" si="19"/>
        <v>0.81818181818181812</v>
      </c>
      <c r="I305" s="137"/>
      <c r="J305" s="137"/>
      <c r="K305" s="137"/>
    </row>
    <row r="306" spans="1:11" s="138" customFormat="1" ht="15.75">
      <c r="A306" s="158">
        <v>538</v>
      </c>
      <c r="B306" s="158" t="s">
        <v>556</v>
      </c>
      <c r="C306" s="159">
        <v>250000000</v>
      </c>
      <c r="D306" s="159">
        <v>-240000000</v>
      </c>
      <c r="E306" s="159">
        <f t="shared" si="24"/>
        <v>10000000</v>
      </c>
      <c r="F306" s="159"/>
      <c r="G306" s="159">
        <f t="shared" si="25"/>
        <v>10000000</v>
      </c>
      <c r="H306" s="157">
        <f t="shared" si="19"/>
        <v>0</v>
      </c>
      <c r="I306" s="137"/>
      <c r="J306" s="137"/>
      <c r="K306" s="137"/>
    </row>
    <row r="307" spans="1:11" s="138" customFormat="1" ht="15.75">
      <c r="A307" s="158">
        <v>543</v>
      </c>
      <c r="B307" s="158" t="s">
        <v>573</v>
      </c>
      <c r="C307" s="159">
        <v>350000000</v>
      </c>
      <c r="D307" s="159">
        <v>419488800</v>
      </c>
      <c r="E307" s="159">
        <f t="shared" si="24"/>
        <v>769488800</v>
      </c>
      <c r="F307" s="159">
        <v>364611700</v>
      </c>
      <c r="G307" s="159">
        <f t="shared" si="25"/>
        <v>404877100</v>
      </c>
      <c r="H307" s="157">
        <f t="shared" si="19"/>
        <v>0.47383626636281129</v>
      </c>
      <c r="I307" s="137"/>
      <c r="J307" s="137"/>
      <c r="K307" s="137"/>
    </row>
    <row r="308" spans="1:11" s="138" customFormat="1" ht="15.75">
      <c r="A308" s="158">
        <v>579</v>
      </c>
      <c r="B308" s="158" t="s">
        <v>560</v>
      </c>
      <c r="C308" s="159">
        <v>140000000</v>
      </c>
      <c r="D308" s="159">
        <v>70000000</v>
      </c>
      <c r="E308" s="159">
        <f t="shared" si="24"/>
        <v>210000000</v>
      </c>
      <c r="F308" s="159">
        <v>185394000</v>
      </c>
      <c r="G308" s="159">
        <f t="shared" si="25"/>
        <v>24606000</v>
      </c>
      <c r="H308" s="157">
        <f t="shared" si="19"/>
        <v>0.88282857142857141</v>
      </c>
      <c r="I308" s="137"/>
      <c r="J308" s="137"/>
      <c r="K308" s="137"/>
    </row>
    <row r="309" spans="1:11" s="133" customFormat="1" ht="15.75">
      <c r="A309" s="160"/>
      <c r="B309" s="160" t="s">
        <v>214</v>
      </c>
      <c r="C309" s="156">
        <f>+C304+C300+C293</f>
        <v>2113321600</v>
      </c>
      <c r="D309" s="156">
        <f>+D304+D300+D293</f>
        <v>0</v>
      </c>
      <c r="E309" s="156">
        <f>+E304+E300+E293</f>
        <v>2113321600</v>
      </c>
      <c r="F309" s="156">
        <f>+F304+F300+F293</f>
        <v>1328925658</v>
      </c>
      <c r="G309" s="156">
        <f>+G304+G300+G293</f>
        <v>784395942</v>
      </c>
      <c r="H309" s="157">
        <f t="shared" si="19"/>
        <v>0.62883266702048568</v>
      </c>
    </row>
    <row r="310" spans="1:11" s="133" customFormat="1" ht="15.75">
      <c r="A310" s="158"/>
      <c r="B310" s="160" t="s">
        <v>214</v>
      </c>
      <c r="C310" s="161">
        <f>+C309+C287</f>
        <v>27402226441</v>
      </c>
      <c r="D310" s="161">
        <f>+D287+D309</f>
        <v>0</v>
      </c>
      <c r="E310" s="161">
        <f>+E309+E287</f>
        <v>27402226441</v>
      </c>
      <c r="F310" s="161">
        <f>+F309+F287</f>
        <v>18718505401</v>
      </c>
      <c r="G310" s="161">
        <f>+G287+G309</f>
        <v>8683721040</v>
      </c>
      <c r="H310" s="162">
        <f>(+F310/E310%)/100</f>
        <v>0.68310162465458757</v>
      </c>
    </row>
    <row r="311" spans="1:11" s="91" customFormat="1" ht="14.25">
      <c r="A311"/>
      <c r="B311"/>
      <c r="C311"/>
      <c r="D311"/>
      <c r="E311"/>
      <c r="F311"/>
      <c r="G311"/>
      <c r="H311" s="151"/>
    </row>
    <row r="312" spans="1:11" s="91" customFormat="1" ht="43.5" customHeight="1">
      <c r="A312" s="351" t="s">
        <v>579</v>
      </c>
      <c r="B312" s="352"/>
      <c r="C312" s="352"/>
      <c r="D312" s="352"/>
      <c r="E312" s="352"/>
      <c r="F312" s="352"/>
      <c r="G312" s="352"/>
      <c r="H312" s="151"/>
    </row>
    <row r="313" spans="1:11" s="91" customFormat="1" ht="30">
      <c r="A313" s="193" t="s">
        <v>203</v>
      </c>
      <c r="B313" s="353" t="s">
        <v>86</v>
      </c>
      <c r="C313" s="353"/>
      <c r="D313" s="194" t="s">
        <v>204</v>
      </c>
      <c r="E313" s="194" t="s">
        <v>205</v>
      </c>
      <c r="F313" s="194" t="s">
        <v>206</v>
      </c>
      <c r="G313" s="194" t="s">
        <v>207</v>
      </c>
      <c r="H313" s="151"/>
    </row>
    <row r="314" spans="1:11" s="91" customFormat="1">
      <c r="A314" s="154">
        <v>100</v>
      </c>
      <c r="B314" s="354" t="s">
        <v>208</v>
      </c>
      <c r="C314" s="354"/>
      <c r="D314" s="152">
        <v>19508558109</v>
      </c>
      <c r="E314" s="152">
        <v>13485864325</v>
      </c>
      <c r="F314" s="152">
        <v>6022693784</v>
      </c>
      <c r="G314" s="153">
        <v>69</v>
      </c>
      <c r="H314" s="151"/>
    </row>
    <row r="315" spans="1:11" s="91" customFormat="1">
      <c r="A315" s="154">
        <v>200</v>
      </c>
      <c r="B315" s="354" t="s">
        <v>209</v>
      </c>
      <c r="C315" s="354"/>
      <c r="D315" s="152">
        <v>4508930440</v>
      </c>
      <c r="E315" s="152">
        <v>2869467831</v>
      </c>
      <c r="F315" s="152">
        <v>1639462609</v>
      </c>
      <c r="G315" s="153">
        <v>64</v>
      </c>
      <c r="H315" s="151"/>
    </row>
    <row r="316" spans="1:11" s="91" customFormat="1">
      <c r="A316" s="154">
        <v>300</v>
      </c>
      <c r="B316" s="354" t="s">
        <v>210</v>
      </c>
      <c r="C316" s="354"/>
      <c r="D316" s="152">
        <v>870749092</v>
      </c>
      <c r="E316" s="152">
        <v>596729336</v>
      </c>
      <c r="F316" s="152">
        <v>274019756</v>
      </c>
      <c r="G316" s="153">
        <v>68</v>
      </c>
      <c r="H316" s="151"/>
    </row>
    <row r="317" spans="1:11" s="91" customFormat="1">
      <c r="A317" s="154">
        <v>500</v>
      </c>
      <c r="B317" s="354" t="s">
        <v>211</v>
      </c>
      <c r="C317" s="354"/>
      <c r="D317" s="152">
        <v>2104488800</v>
      </c>
      <c r="E317" s="152">
        <v>1428421461</v>
      </c>
      <c r="F317" s="152">
        <v>676067339</v>
      </c>
      <c r="G317" s="153">
        <v>68</v>
      </c>
      <c r="H317" s="151"/>
    </row>
    <row r="318" spans="1:11" s="91" customFormat="1">
      <c r="A318" s="154">
        <v>800</v>
      </c>
      <c r="B318" s="354" t="s">
        <v>212</v>
      </c>
      <c r="C318" s="354"/>
      <c r="D318" s="152">
        <v>220500000</v>
      </c>
      <c r="E318" s="152">
        <v>187118400</v>
      </c>
      <c r="F318" s="152">
        <v>33381600</v>
      </c>
      <c r="G318" s="153">
        <v>85</v>
      </c>
      <c r="H318" s="151"/>
    </row>
    <row r="319" spans="1:11" s="91" customFormat="1">
      <c r="A319" s="154">
        <v>900</v>
      </c>
      <c r="B319" s="354" t="s">
        <v>213</v>
      </c>
      <c r="C319" s="354"/>
      <c r="D319" s="152">
        <v>189000000</v>
      </c>
      <c r="E319" s="152">
        <v>150904048</v>
      </c>
      <c r="F319" s="152">
        <v>38095952</v>
      </c>
      <c r="G319" s="153">
        <v>80</v>
      </c>
      <c r="H319" s="151"/>
    </row>
    <row r="320" spans="1:11" s="91" customFormat="1" ht="15.75">
      <c r="A320" s="355" t="s">
        <v>214</v>
      </c>
      <c r="B320" s="355"/>
      <c r="C320" s="355"/>
      <c r="D320" s="175">
        <f>SUM(D314:D319)</f>
        <v>27402226441</v>
      </c>
      <c r="E320" s="175">
        <f>SUM(E314:E319)</f>
        <v>18718505401</v>
      </c>
      <c r="F320" s="175">
        <f>SUM(F314:F319)</f>
        <v>8683721040</v>
      </c>
      <c r="G320" s="176">
        <v>68</v>
      </c>
      <c r="H320" s="151"/>
    </row>
    <row r="321" spans="1:7" s="151" customFormat="1" ht="15.75">
      <c r="A321" s="177"/>
      <c r="B321" s="177"/>
      <c r="C321" s="177"/>
      <c r="D321" s="178"/>
      <c r="E321" s="178"/>
      <c r="F321" s="178"/>
      <c r="G321" s="179"/>
    </row>
    <row r="322" spans="1:7" s="151" customFormat="1" ht="15.75">
      <c r="A322" s="177"/>
      <c r="B322" s="177"/>
      <c r="C322" s="177"/>
      <c r="D322" s="178"/>
      <c r="E322" s="178"/>
      <c r="F322" s="178"/>
      <c r="G322" s="179"/>
    </row>
    <row r="323" spans="1:7" s="151" customFormat="1" ht="15.75">
      <c r="A323" s="177"/>
      <c r="B323" s="177"/>
      <c r="C323" s="177"/>
      <c r="D323" s="178"/>
      <c r="E323" s="178"/>
      <c r="F323" s="178"/>
      <c r="G323" s="179"/>
    </row>
    <row r="324" spans="1:7" s="151" customFormat="1" ht="15.75">
      <c r="A324" s="177"/>
      <c r="B324" s="177"/>
      <c r="C324" s="177"/>
      <c r="D324" s="178"/>
      <c r="E324" s="178"/>
      <c r="F324" s="178"/>
      <c r="G324" s="179"/>
    </row>
    <row r="325" spans="1:7" s="151" customFormat="1" ht="15.75">
      <c r="A325" s="177"/>
      <c r="B325" s="177"/>
      <c r="C325" s="177"/>
      <c r="D325" s="178"/>
      <c r="E325" s="178"/>
      <c r="F325" s="178"/>
      <c r="G325" s="179"/>
    </row>
    <row r="326" spans="1:7" s="151" customFormat="1" ht="15.75">
      <c r="A326" s="177"/>
      <c r="B326" s="177"/>
      <c r="C326" s="177"/>
      <c r="D326" s="178"/>
      <c r="E326" s="178"/>
      <c r="F326" s="178"/>
      <c r="G326" s="179"/>
    </row>
    <row r="327" spans="1:7" s="151" customFormat="1" ht="15.75">
      <c r="A327" s="177"/>
      <c r="B327" s="177"/>
      <c r="C327" s="177"/>
      <c r="D327" s="178"/>
      <c r="E327" s="178"/>
      <c r="F327" s="178"/>
      <c r="G327" s="179"/>
    </row>
    <row r="328" spans="1:7" s="151" customFormat="1" ht="15.75">
      <c r="A328" s="177"/>
      <c r="B328" s="177"/>
      <c r="C328" s="177"/>
      <c r="D328" s="178"/>
      <c r="E328" s="178"/>
      <c r="F328" s="178"/>
      <c r="G328" s="179"/>
    </row>
    <row r="329" spans="1:7" s="151" customFormat="1" ht="15.75">
      <c r="A329" s="177"/>
      <c r="B329" s="177"/>
      <c r="C329" s="177"/>
      <c r="D329" s="178"/>
      <c r="E329" s="178"/>
      <c r="F329" s="178"/>
      <c r="G329" s="179"/>
    </row>
    <row r="330" spans="1:7" s="151" customFormat="1" ht="15.75">
      <c r="A330" s="177"/>
      <c r="B330" s="177"/>
      <c r="C330" s="177"/>
      <c r="D330" s="178"/>
      <c r="E330" s="178"/>
      <c r="F330" s="178"/>
      <c r="G330" s="179"/>
    </row>
    <row r="331" spans="1:7" s="151" customFormat="1" ht="15.75">
      <c r="A331" s="177"/>
      <c r="B331" s="177"/>
      <c r="C331" s="177"/>
      <c r="D331" s="178"/>
      <c r="E331" s="178"/>
      <c r="F331" s="178"/>
      <c r="G331" s="179"/>
    </row>
    <row r="332" spans="1:7" s="151" customFormat="1" ht="15.75">
      <c r="A332" s="177"/>
      <c r="B332" s="177"/>
      <c r="C332" s="177"/>
      <c r="D332" s="178"/>
      <c r="E332" s="178"/>
      <c r="F332" s="178"/>
      <c r="G332" s="179"/>
    </row>
    <row r="333" spans="1:7" s="151" customFormat="1" ht="15.75">
      <c r="A333" s="177"/>
      <c r="B333" s="177"/>
      <c r="C333" s="177"/>
      <c r="D333" s="178"/>
      <c r="E333" s="178"/>
      <c r="F333" s="178"/>
      <c r="G333" s="179"/>
    </row>
    <row r="334" spans="1:7" s="151" customFormat="1" ht="15.75">
      <c r="A334" s="177"/>
      <c r="B334" s="177"/>
      <c r="C334" s="177"/>
      <c r="D334" s="178"/>
      <c r="E334" s="178"/>
      <c r="F334" s="178"/>
      <c r="G334" s="179"/>
    </row>
    <row r="335" spans="1:7" s="151" customFormat="1" ht="15.75">
      <c r="A335" s="177"/>
      <c r="B335" s="177"/>
      <c r="C335" s="177"/>
      <c r="D335" s="178"/>
      <c r="E335" s="178"/>
      <c r="F335" s="178"/>
      <c r="G335" s="179"/>
    </row>
    <row r="336" spans="1:7" s="151" customFormat="1" ht="15.75">
      <c r="A336" s="177"/>
      <c r="B336" s="177"/>
      <c r="C336" s="177"/>
      <c r="D336" s="178"/>
      <c r="E336" s="178"/>
      <c r="F336" s="178"/>
      <c r="G336" s="179"/>
    </row>
    <row r="337" spans="1:7" s="151" customFormat="1" ht="15.75">
      <c r="A337" s="177"/>
      <c r="B337" s="177"/>
      <c r="C337" s="177"/>
      <c r="D337" s="178"/>
      <c r="E337" s="178"/>
      <c r="F337" s="178"/>
      <c r="G337" s="179"/>
    </row>
    <row r="338" spans="1:7" s="151" customFormat="1" ht="15.75">
      <c r="A338" s="177"/>
      <c r="B338" s="177"/>
      <c r="C338" s="177"/>
      <c r="D338" s="178"/>
      <c r="E338" s="178"/>
      <c r="F338" s="178"/>
      <c r="G338" s="179"/>
    </row>
    <row r="339" spans="1:7" s="151" customFormat="1" ht="15.75">
      <c r="A339" s="177"/>
      <c r="B339" s="177"/>
      <c r="C339" s="177"/>
      <c r="D339" s="178"/>
      <c r="E339" s="178"/>
      <c r="F339" s="178"/>
      <c r="G339" s="179"/>
    </row>
    <row r="340" spans="1:7" s="151" customFormat="1" ht="15.75">
      <c r="A340" s="177"/>
      <c r="B340" s="177"/>
      <c r="C340" s="177"/>
      <c r="D340" s="178"/>
      <c r="E340" s="178"/>
      <c r="F340" s="178"/>
      <c r="G340" s="179"/>
    </row>
    <row r="341" spans="1:7" s="151" customFormat="1" ht="15.75">
      <c r="A341" s="177"/>
      <c r="B341" s="177"/>
      <c r="C341" s="177"/>
      <c r="D341" s="178"/>
      <c r="E341" s="178"/>
      <c r="F341" s="178"/>
      <c r="G341" s="179"/>
    </row>
    <row r="342" spans="1:7" s="151" customFormat="1" ht="15.75">
      <c r="A342" s="177"/>
      <c r="B342" s="177"/>
      <c r="C342" s="177"/>
      <c r="D342" s="178"/>
      <c r="E342" s="178"/>
      <c r="F342" s="178"/>
      <c r="G342" s="179"/>
    </row>
    <row r="343" spans="1:7" s="151" customFormat="1" ht="15.75">
      <c r="A343" s="177"/>
      <c r="B343" s="177"/>
      <c r="C343" s="177"/>
      <c r="D343" s="178"/>
      <c r="E343" s="178"/>
      <c r="F343" s="178"/>
      <c r="G343" s="179"/>
    </row>
    <row r="344" spans="1:7" s="151" customFormat="1" ht="15.75">
      <c r="A344" s="177"/>
      <c r="B344" s="177"/>
      <c r="C344" s="177"/>
      <c r="D344" s="178"/>
      <c r="E344" s="178"/>
      <c r="F344" s="178"/>
      <c r="G344" s="179"/>
    </row>
    <row r="345" spans="1:7" s="151" customFormat="1" ht="15.75">
      <c r="A345" s="177"/>
      <c r="B345" s="177"/>
      <c r="C345" s="177"/>
      <c r="D345" s="178"/>
      <c r="E345" s="178"/>
      <c r="F345" s="178"/>
      <c r="G345" s="179"/>
    </row>
    <row r="346" spans="1:7" s="151" customFormat="1" ht="15.75">
      <c r="A346" s="177"/>
      <c r="B346" s="177"/>
      <c r="C346" s="177"/>
      <c r="D346" s="178"/>
      <c r="E346" s="178"/>
      <c r="F346" s="178"/>
      <c r="G346" s="179"/>
    </row>
    <row r="347" spans="1:7" s="151" customFormat="1" ht="15.75">
      <c r="A347" s="177"/>
      <c r="B347" s="177"/>
      <c r="C347" s="177"/>
      <c r="D347" s="178"/>
      <c r="E347" s="178"/>
      <c r="F347" s="178"/>
      <c r="G347" s="179"/>
    </row>
    <row r="348" spans="1:7" s="151" customFormat="1" ht="15.75">
      <c r="A348" s="177"/>
      <c r="B348" s="177"/>
      <c r="C348" s="177"/>
      <c r="D348" s="178"/>
      <c r="E348" s="178"/>
      <c r="F348" s="178"/>
      <c r="G348" s="179"/>
    </row>
    <row r="349" spans="1:7" s="151" customFormat="1" ht="15.75">
      <c r="A349" s="177"/>
      <c r="B349" s="177"/>
      <c r="C349" s="177"/>
      <c r="D349" s="178"/>
      <c r="E349" s="178"/>
      <c r="F349" s="178"/>
      <c r="G349" s="179"/>
    </row>
    <row r="350" spans="1:7" s="151" customFormat="1" ht="15.75">
      <c r="A350" s="177"/>
      <c r="B350" s="177"/>
      <c r="C350" s="177"/>
      <c r="D350" s="178"/>
      <c r="E350" s="178"/>
      <c r="F350" s="178"/>
      <c r="G350" s="179"/>
    </row>
    <row r="351" spans="1:7" s="151" customFormat="1" ht="15.75">
      <c r="A351" s="177"/>
      <c r="B351" s="177"/>
      <c r="C351" s="177"/>
      <c r="D351" s="178"/>
      <c r="E351" s="178"/>
      <c r="F351" s="178"/>
      <c r="G351" s="179"/>
    </row>
    <row r="352" spans="1:7" s="151" customFormat="1" ht="15.75">
      <c r="A352" s="177"/>
      <c r="B352" s="177"/>
      <c r="C352" s="177"/>
      <c r="D352" s="178"/>
      <c r="E352" s="178"/>
      <c r="F352" s="178"/>
      <c r="G352" s="179"/>
    </row>
    <row r="353" spans="1:7" s="151" customFormat="1" ht="15.75">
      <c r="A353" s="177"/>
      <c r="B353" s="177"/>
      <c r="C353" s="177"/>
      <c r="D353" s="178"/>
      <c r="E353" s="178"/>
      <c r="F353" s="178"/>
      <c r="G353" s="179"/>
    </row>
    <row r="354" spans="1:7" s="151" customFormat="1" ht="15.75">
      <c r="A354" s="177"/>
      <c r="B354" s="177"/>
      <c r="C354" s="177"/>
      <c r="D354" s="178"/>
      <c r="E354" s="178"/>
      <c r="F354" s="178"/>
      <c r="G354" s="179"/>
    </row>
    <row r="355" spans="1:7" s="151" customFormat="1" ht="15.75">
      <c r="A355" s="177"/>
      <c r="B355" s="177"/>
      <c r="C355" s="177"/>
      <c r="D355" s="178"/>
      <c r="E355" s="178"/>
      <c r="F355" s="178"/>
      <c r="G355" s="179"/>
    </row>
    <row r="356" spans="1:7" s="151" customFormat="1" ht="15.75">
      <c r="A356" s="177"/>
      <c r="B356" s="177"/>
      <c r="C356" s="177"/>
      <c r="D356" s="178"/>
      <c r="E356" s="178"/>
      <c r="F356" s="178"/>
      <c r="G356" s="179"/>
    </row>
    <row r="357" spans="1:7" s="151" customFormat="1" ht="15.75">
      <c r="A357" s="177"/>
      <c r="B357" s="177"/>
      <c r="C357" s="177"/>
      <c r="D357" s="178"/>
      <c r="E357" s="178"/>
      <c r="F357" s="178"/>
      <c r="G357" s="179"/>
    </row>
    <row r="358" spans="1:7" s="151" customFormat="1" ht="15.75">
      <c r="A358" s="177"/>
      <c r="B358" s="177"/>
      <c r="C358" s="177"/>
      <c r="D358" s="178"/>
      <c r="E358" s="178"/>
      <c r="F358" s="178"/>
      <c r="G358" s="179"/>
    </row>
    <row r="359" spans="1:7" s="151" customFormat="1" ht="15.75">
      <c r="A359" s="177"/>
      <c r="B359" s="177"/>
      <c r="C359" s="177"/>
      <c r="D359" s="178"/>
      <c r="E359" s="178"/>
      <c r="F359" s="178"/>
      <c r="G359" s="179"/>
    </row>
    <row r="360" spans="1:7" s="151" customFormat="1" ht="15.75">
      <c r="A360" s="177"/>
      <c r="B360" s="177"/>
      <c r="C360" s="177"/>
      <c r="D360" s="178"/>
      <c r="E360" s="178"/>
      <c r="F360" s="178"/>
      <c r="G360" s="179"/>
    </row>
    <row r="361" spans="1:7" s="151" customFormat="1" ht="15.75">
      <c r="A361" s="177"/>
      <c r="B361" s="177"/>
      <c r="C361" s="177"/>
      <c r="D361" s="178"/>
      <c r="E361" s="178"/>
      <c r="F361" s="178"/>
      <c r="G361" s="179"/>
    </row>
    <row r="362" spans="1:7" s="151" customFormat="1" ht="15.75">
      <c r="A362" s="177"/>
      <c r="B362" s="177"/>
      <c r="C362" s="177"/>
      <c r="D362" s="178"/>
      <c r="E362" s="178"/>
      <c r="F362" s="178"/>
      <c r="G362" s="179"/>
    </row>
    <row r="363" spans="1:7" s="151" customFormat="1" ht="15.75">
      <c r="A363" s="177"/>
      <c r="B363" s="177"/>
      <c r="C363" s="177"/>
      <c r="D363" s="178"/>
      <c r="E363" s="178"/>
      <c r="F363" s="178"/>
      <c r="G363" s="179"/>
    </row>
    <row r="364" spans="1:7" s="151" customFormat="1" ht="15.75">
      <c r="A364" s="177"/>
      <c r="B364" s="177"/>
      <c r="C364" s="177"/>
      <c r="D364" s="178"/>
      <c r="E364" s="178"/>
      <c r="F364" s="178"/>
      <c r="G364" s="179"/>
    </row>
    <row r="365" spans="1:7" s="151" customFormat="1" ht="15.75">
      <c r="A365" s="177"/>
      <c r="B365" s="177"/>
      <c r="C365" s="177"/>
      <c r="D365" s="178"/>
      <c r="E365" s="178"/>
      <c r="F365" s="178"/>
      <c r="G365" s="179"/>
    </row>
    <row r="366" spans="1:7" s="151" customFormat="1" ht="15.75">
      <c r="A366" s="177"/>
      <c r="B366" s="177"/>
      <c r="C366" s="177"/>
      <c r="D366" s="178"/>
      <c r="E366" s="178"/>
      <c r="F366" s="178"/>
      <c r="G366" s="179"/>
    </row>
    <row r="367" spans="1:7" s="151" customFormat="1" ht="15.75">
      <c r="A367" s="177"/>
      <c r="B367" s="177"/>
      <c r="C367" s="177"/>
      <c r="D367" s="178"/>
      <c r="E367" s="178"/>
      <c r="F367" s="178"/>
      <c r="G367" s="179"/>
    </row>
    <row r="368" spans="1:7" s="151" customFormat="1" ht="15.75">
      <c r="A368" s="177"/>
      <c r="B368" s="177"/>
      <c r="C368" s="177"/>
      <c r="D368" s="178"/>
      <c r="E368" s="178"/>
      <c r="F368" s="178"/>
      <c r="G368" s="179"/>
    </row>
    <row r="369" spans="1:7" s="151" customFormat="1" ht="15.75">
      <c r="A369" s="177"/>
      <c r="B369" s="177"/>
      <c r="C369" s="177"/>
      <c r="D369" s="178"/>
      <c r="E369" s="178"/>
      <c r="F369" s="178"/>
      <c r="G369" s="179"/>
    </row>
    <row r="370" spans="1:7" s="151" customFormat="1" ht="15.75">
      <c r="A370" s="177"/>
      <c r="B370" s="177"/>
      <c r="C370" s="177"/>
      <c r="D370" s="178"/>
      <c r="E370" s="178"/>
      <c r="F370" s="178"/>
      <c r="G370" s="179"/>
    </row>
    <row r="371" spans="1:7" s="151" customFormat="1" ht="15.75">
      <c r="A371" s="177"/>
      <c r="B371" s="177"/>
      <c r="C371" s="177"/>
      <c r="D371" s="178"/>
      <c r="E371" s="178"/>
      <c r="F371" s="178"/>
      <c r="G371" s="179"/>
    </row>
    <row r="372" spans="1:7" s="151" customFormat="1" ht="15.75">
      <c r="A372" s="177"/>
      <c r="B372" s="177"/>
      <c r="C372" s="177"/>
      <c r="D372" s="178"/>
      <c r="E372" s="178"/>
      <c r="F372" s="178"/>
      <c r="G372" s="179"/>
    </row>
    <row r="373" spans="1:7" s="151" customFormat="1" ht="15.75">
      <c r="A373" s="177"/>
      <c r="B373" s="177"/>
      <c r="C373" s="177"/>
      <c r="D373" s="178"/>
      <c r="E373" s="178"/>
      <c r="F373" s="178"/>
      <c r="G373" s="179"/>
    </row>
    <row r="374" spans="1:7" s="151" customFormat="1" ht="15.75">
      <c r="A374" s="177"/>
      <c r="B374" s="177"/>
      <c r="C374" s="177"/>
      <c r="D374" s="178"/>
      <c r="E374" s="178"/>
      <c r="F374" s="178"/>
      <c r="G374" s="179"/>
    </row>
    <row r="375" spans="1:7" s="151" customFormat="1" ht="15.75">
      <c r="A375" s="177"/>
      <c r="B375" s="177"/>
      <c r="C375" s="177"/>
      <c r="D375" s="178"/>
      <c r="E375" s="178"/>
      <c r="F375" s="178"/>
      <c r="G375" s="179"/>
    </row>
    <row r="376" spans="1:7" s="151" customFormat="1" ht="15.75">
      <c r="A376" s="177"/>
      <c r="B376" s="177"/>
      <c r="C376" s="177"/>
      <c r="D376" s="178"/>
      <c r="E376" s="178"/>
      <c r="F376" s="178"/>
      <c r="G376" s="179"/>
    </row>
    <row r="377" spans="1:7" s="151" customFormat="1" ht="15.75">
      <c r="A377" s="177"/>
      <c r="B377" s="177"/>
      <c r="C377" s="177"/>
      <c r="D377" s="178"/>
      <c r="E377" s="178"/>
      <c r="F377" s="178"/>
      <c r="G377" s="179"/>
    </row>
    <row r="378" spans="1:7" s="151" customFormat="1" ht="15.75">
      <c r="A378" s="177"/>
      <c r="B378" s="177"/>
      <c r="C378" s="177"/>
      <c r="D378" s="178"/>
      <c r="E378" s="178"/>
      <c r="F378" s="178"/>
      <c r="G378" s="179"/>
    </row>
    <row r="379" spans="1:7" s="151" customFormat="1" ht="15.75">
      <c r="A379" s="177"/>
      <c r="B379" s="177"/>
      <c r="C379" s="177"/>
      <c r="D379" s="178"/>
      <c r="E379" s="178"/>
      <c r="F379" s="178"/>
      <c r="G379" s="179"/>
    </row>
    <row r="380" spans="1:7" s="151" customFormat="1" ht="15.75">
      <c r="A380" s="177"/>
      <c r="B380" s="177"/>
      <c r="C380" s="177"/>
      <c r="D380" s="178"/>
      <c r="E380" s="178"/>
      <c r="F380" s="178"/>
      <c r="G380" s="179"/>
    </row>
    <row r="381" spans="1:7" s="151" customFormat="1" ht="15.75">
      <c r="A381" s="177"/>
      <c r="B381" s="177"/>
      <c r="C381" s="177"/>
      <c r="D381" s="178"/>
      <c r="E381" s="178"/>
      <c r="F381" s="178"/>
      <c r="G381" s="179"/>
    </row>
    <row r="382" spans="1:7" s="151" customFormat="1" ht="15.75">
      <c r="A382" s="177"/>
      <c r="B382" s="177"/>
      <c r="C382" s="177"/>
      <c r="D382" s="178"/>
      <c r="E382" s="178"/>
      <c r="F382" s="178"/>
      <c r="G382" s="179"/>
    </row>
    <row r="383" spans="1:7" s="151" customFormat="1" ht="15.75">
      <c r="A383" s="177"/>
      <c r="B383" s="177"/>
      <c r="C383" s="177"/>
      <c r="D383" s="178"/>
      <c r="E383" s="178"/>
      <c r="F383" s="178"/>
      <c r="G383" s="179"/>
    </row>
    <row r="384" spans="1:7" s="151" customFormat="1" ht="15.75">
      <c r="A384" s="177"/>
      <c r="B384" s="177"/>
      <c r="C384" s="177"/>
      <c r="D384" s="178"/>
      <c r="E384" s="178"/>
      <c r="F384" s="178"/>
      <c r="G384" s="179"/>
    </row>
    <row r="385" spans="1:8" s="151" customFormat="1" ht="15.75">
      <c r="A385" s="177"/>
      <c r="B385" s="177"/>
      <c r="C385" s="177"/>
      <c r="D385" s="178"/>
      <c r="E385" s="178"/>
      <c r="F385" s="178"/>
      <c r="G385" s="179"/>
    </row>
    <row r="386" spans="1:8" s="91" customFormat="1" ht="14.25">
      <c r="A386" s="128"/>
      <c r="B386" s="129"/>
      <c r="C386" s="130"/>
      <c r="D386" s="131"/>
      <c r="E386" s="132"/>
      <c r="F386" s="180"/>
      <c r="G386" s="181"/>
      <c r="H386" s="181"/>
    </row>
    <row r="387" spans="1:8" s="91" customFormat="1" ht="14.25">
      <c r="A387" s="48"/>
      <c r="B387" s="49"/>
      <c r="C387" s="50"/>
      <c r="D387" s="51"/>
      <c r="E387" s="44"/>
      <c r="F387" s="45"/>
    </row>
    <row r="388" spans="1:8" s="91" customFormat="1">
      <c r="A388" s="52" t="s">
        <v>215</v>
      </c>
      <c r="B388" s="52"/>
      <c r="C388" s="52"/>
      <c r="D388" s="52"/>
      <c r="E388" s="17"/>
      <c r="F388" s="53"/>
    </row>
    <row r="389" spans="1:8" s="91" customFormat="1" ht="15.75" customHeight="1">
      <c r="A389" s="46" t="s">
        <v>10</v>
      </c>
      <c r="B389" s="47" t="s">
        <v>216</v>
      </c>
      <c r="C389" s="47" t="s">
        <v>217</v>
      </c>
      <c r="D389" s="92" t="s">
        <v>218</v>
      </c>
      <c r="E389" s="346" t="s">
        <v>219</v>
      </c>
      <c r="F389" s="347"/>
      <c r="G389" s="348"/>
      <c r="H389" s="54"/>
    </row>
    <row r="390" spans="1:8" s="91" customFormat="1" thickBot="1">
      <c r="A390" s="48"/>
      <c r="B390" s="49"/>
      <c r="C390" s="50"/>
      <c r="D390" s="51"/>
      <c r="E390" s="44"/>
    </row>
    <row r="391" spans="1:8" s="91" customFormat="1" ht="15.75" customHeight="1" thickBot="1">
      <c r="A391" s="343" t="s">
        <v>358</v>
      </c>
      <c r="B391" s="344"/>
      <c r="C391" s="344"/>
      <c r="D391" s="344"/>
      <c r="E391" s="344"/>
      <c r="F391" s="344"/>
      <c r="G391" s="345"/>
    </row>
    <row r="392" spans="1:8" ht="42.75" customHeight="1" thickBot="1">
      <c r="A392" s="114"/>
      <c r="B392" s="114"/>
      <c r="C392" s="114"/>
      <c r="D392" s="114"/>
      <c r="E392" s="114"/>
      <c r="F392" s="114"/>
      <c r="G392" s="114"/>
      <c r="H392" s="91"/>
    </row>
    <row r="393" spans="1:8" ht="31.5" customHeight="1" thickBot="1">
      <c r="A393" s="125" t="s">
        <v>215</v>
      </c>
      <c r="B393" s="126"/>
      <c r="C393" s="126"/>
      <c r="D393" s="126"/>
      <c r="E393" s="116"/>
      <c r="F393" s="116"/>
      <c r="G393" s="116"/>
      <c r="H393" s="91"/>
    </row>
    <row r="394" spans="1:8" ht="28.5" customHeight="1" thickBot="1">
      <c r="A394" s="120" t="s">
        <v>10</v>
      </c>
      <c r="B394" s="119" t="s">
        <v>216</v>
      </c>
      <c r="C394" s="119" t="s">
        <v>217</v>
      </c>
      <c r="D394" s="119" t="s">
        <v>218</v>
      </c>
      <c r="E394" s="314" t="s">
        <v>219</v>
      </c>
      <c r="F394" s="315"/>
      <c r="G394" s="316"/>
      <c r="H394" s="91"/>
    </row>
    <row r="395" spans="1:8" ht="90.75" thickBot="1">
      <c r="A395" s="120">
        <v>1</v>
      </c>
      <c r="B395" s="119" t="s">
        <v>220</v>
      </c>
      <c r="C395" s="119" t="s">
        <v>364</v>
      </c>
      <c r="D395" s="119" t="s">
        <v>221</v>
      </c>
      <c r="E395" s="282" t="s">
        <v>222</v>
      </c>
      <c r="F395" s="286"/>
      <c r="G395" s="287"/>
      <c r="H395" s="88"/>
    </row>
    <row r="396" spans="1:8" ht="30.75" thickBot="1">
      <c r="A396" s="120">
        <v>1</v>
      </c>
      <c r="B396" s="119" t="s">
        <v>223</v>
      </c>
      <c r="C396" s="119" t="s">
        <v>457</v>
      </c>
      <c r="D396" s="119" t="s">
        <v>224</v>
      </c>
      <c r="E396" s="282" t="s">
        <v>225</v>
      </c>
      <c r="F396" s="286"/>
      <c r="G396" s="287"/>
      <c r="H396" s="88"/>
    </row>
    <row r="397" spans="1:8" ht="30.75" thickBot="1">
      <c r="A397" s="120">
        <v>3</v>
      </c>
      <c r="B397" s="119" t="s">
        <v>226</v>
      </c>
      <c r="C397" s="119" t="s">
        <v>458</v>
      </c>
      <c r="D397" s="119" t="s">
        <v>224</v>
      </c>
      <c r="E397" s="282" t="s">
        <v>225</v>
      </c>
      <c r="F397" s="286"/>
      <c r="G397" s="287"/>
      <c r="H397" s="88"/>
    </row>
    <row r="398" spans="1:8" ht="15.75" customHeight="1" thickBot="1">
      <c r="A398" s="114"/>
      <c r="B398" s="114"/>
      <c r="C398" s="114"/>
      <c r="D398" s="114"/>
      <c r="E398" s="114"/>
      <c r="F398" s="114"/>
      <c r="G398" s="114"/>
      <c r="H398" s="88"/>
    </row>
    <row r="399" spans="1:8" ht="15.75" customHeight="1" thickBot="1">
      <c r="A399" s="114"/>
      <c r="B399" s="114"/>
      <c r="C399" s="114"/>
      <c r="D399" s="114"/>
      <c r="E399" s="114"/>
      <c r="F399" s="114"/>
      <c r="G399" s="114"/>
      <c r="H399" s="88"/>
    </row>
    <row r="400" spans="1:8" ht="15.75" customHeight="1" thickBot="1">
      <c r="A400" s="343" t="s">
        <v>365</v>
      </c>
      <c r="B400" s="344"/>
      <c r="C400" s="344"/>
      <c r="D400" s="344"/>
      <c r="E400" s="344"/>
      <c r="F400" s="344"/>
      <c r="G400" s="345"/>
      <c r="H400" s="88"/>
    </row>
    <row r="401" spans="1:26" ht="28.5" customHeight="1" thickBot="1">
      <c r="A401" s="114"/>
      <c r="B401" s="114"/>
      <c r="C401" s="114"/>
      <c r="D401" s="114"/>
      <c r="E401" s="114"/>
      <c r="F401" s="114"/>
      <c r="G401" s="114"/>
      <c r="H401" s="88"/>
    </row>
    <row r="402" spans="1:26" ht="57" customHeight="1" thickBot="1">
      <c r="A402" s="125" t="s">
        <v>215</v>
      </c>
      <c r="B402" s="126"/>
      <c r="C402" s="126"/>
      <c r="D402" s="126"/>
      <c r="E402" s="116"/>
      <c r="F402" s="116"/>
      <c r="G402" s="116"/>
      <c r="H402" s="88"/>
    </row>
    <row r="403" spans="1:26" ht="47.25" customHeight="1" thickBot="1">
      <c r="A403" s="120" t="s">
        <v>10</v>
      </c>
      <c r="B403" s="119" t="s">
        <v>216</v>
      </c>
      <c r="C403" s="119" t="s">
        <v>217</v>
      </c>
      <c r="D403" s="119" t="s">
        <v>218</v>
      </c>
      <c r="E403" s="314" t="s">
        <v>219</v>
      </c>
      <c r="F403" s="315"/>
      <c r="G403" s="316"/>
      <c r="H403" s="88"/>
    </row>
    <row r="404" spans="1:26" ht="45.75" thickBot="1">
      <c r="A404" s="120">
        <v>30</v>
      </c>
      <c r="B404" s="119" t="s">
        <v>332</v>
      </c>
      <c r="C404" s="119" t="s">
        <v>366</v>
      </c>
      <c r="D404" s="119" t="s">
        <v>459</v>
      </c>
      <c r="E404" s="282" t="s">
        <v>460</v>
      </c>
      <c r="F404" s="286"/>
      <c r="G404" s="287"/>
      <c r="H404" s="88"/>
    </row>
    <row r="405" spans="1:26" ht="60.75" thickBot="1">
      <c r="A405" s="120">
        <v>12</v>
      </c>
      <c r="B405" s="119" t="s">
        <v>461</v>
      </c>
      <c r="C405" s="119" t="s">
        <v>367</v>
      </c>
      <c r="D405" s="119" t="s">
        <v>462</v>
      </c>
      <c r="E405" s="282" t="s">
        <v>337</v>
      </c>
      <c r="F405" s="286"/>
      <c r="G405" s="287"/>
      <c r="H405" s="88"/>
    </row>
    <row r="406" spans="1:26" ht="15.75" customHeight="1" thickBot="1">
      <c r="A406" s="114"/>
      <c r="B406" s="114"/>
      <c r="C406" s="114"/>
      <c r="D406" s="114"/>
      <c r="E406" s="114"/>
      <c r="F406" s="114"/>
      <c r="G406" s="114"/>
      <c r="H406" s="88"/>
      <c r="I406" s="1"/>
      <c r="J406" s="1"/>
      <c r="K406" s="1"/>
      <c r="L406" s="1"/>
      <c r="M406" s="1"/>
      <c r="N406" s="1"/>
      <c r="O406" s="1"/>
      <c r="P406" s="1"/>
      <c r="Q406" s="1"/>
      <c r="R406" s="1"/>
      <c r="S406" s="1"/>
      <c r="T406" s="1"/>
      <c r="U406" s="1"/>
      <c r="V406" s="1"/>
      <c r="W406" s="1"/>
      <c r="X406" s="1"/>
      <c r="Y406" s="1"/>
      <c r="Z406" s="1"/>
    </row>
    <row r="407" spans="1:26" ht="72.75" customHeight="1" thickBot="1">
      <c r="A407" s="114"/>
      <c r="B407" s="114"/>
      <c r="C407" s="114"/>
      <c r="D407" s="114"/>
      <c r="E407" s="114"/>
      <c r="F407" s="114"/>
      <c r="G407" s="114"/>
      <c r="H407" s="88"/>
    </row>
    <row r="408" spans="1:26" ht="15.75" customHeight="1" thickBot="1">
      <c r="A408" s="343" t="s">
        <v>377</v>
      </c>
      <c r="B408" s="344"/>
      <c r="C408" s="344"/>
      <c r="D408" s="344"/>
      <c r="E408" s="344"/>
      <c r="F408" s="344"/>
      <c r="G408" s="345"/>
      <c r="H408" s="88"/>
    </row>
    <row r="409" spans="1:26" ht="28.5" customHeight="1" thickBot="1">
      <c r="A409" s="114"/>
      <c r="B409" s="114"/>
      <c r="C409" s="114"/>
      <c r="D409" s="114"/>
      <c r="E409" s="114"/>
      <c r="F409" s="114"/>
      <c r="G409" s="114"/>
      <c r="H409" s="88"/>
    </row>
    <row r="410" spans="1:26" ht="39.75" customHeight="1" thickBot="1">
      <c r="A410" s="125" t="s">
        <v>215</v>
      </c>
      <c r="B410" s="126"/>
      <c r="C410" s="126"/>
      <c r="D410" s="126"/>
      <c r="E410" s="116"/>
      <c r="F410" s="116"/>
      <c r="G410" s="116"/>
      <c r="H410" s="88"/>
    </row>
    <row r="411" spans="1:26" ht="39.75" customHeight="1" thickBot="1">
      <c r="A411" s="120" t="s">
        <v>10</v>
      </c>
      <c r="B411" s="119" t="s">
        <v>216</v>
      </c>
      <c r="C411" s="119" t="s">
        <v>217</v>
      </c>
      <c r="D411" s="119" t="s">
        <v>218</v>
      </c>
      <c r="E411" s="314" t="s">
        <v>219</v>
      </c>
      <c r="F411" s="315"/>
      <c r="G411" s="316"/>
      <c r="H411" s="88"/>
    </row>
    <row r="412" spans="1:26" ht="120.75" thickBot="1">
      <c r="A412" s="120">
        <v>401352</v>
      </c>
      <c r="B412" s="118" t="s">
        <v>378</v>
      </c>
      <c r="C412" s="121" t="s">
        <v>379</v>
      </c>
      <c r="D412" s="119" t="s">
        <v>463</v>
      </c>
      <c r="E412" s="282" t="s">
        <v>464</v>
      </c>
      <c r="F412" s="286"/>
      <c r="G412" s="287"/>
      <c r="H412" s="88"/>
    </row>
    <row r="413" spans="1:26" ht="60.75" thickBot="1">
      <c r="A413" s="120">
        <v>400597</v>
      </c>
      <c r="B413" s="118" t="s">
        <v>382</v>
      </c>
      <c r="C413" s="121" t="s">
        <v>383</v>
      </c>
      <c r="D413" s="119" t="s">
        <v>465</v>
      </c>
      <c r="E413" s="282" t="s">
        <v>466</v>
      </c>
      <c r="F413" s="286"/>
      <c r="G413" s="287"/>
      <c r="H413" s="88"/>
    </row>
    <row r="414" spans="1:26" ht="150.75" thickBot="1">
      <c r="A414" s="120">
        <v>399127</v>
      </c>
      <c r="B414" s="118" t="s">
        <v>413</v>
      </c>
      <c r="C414" s="121" t="s">
        <v>414</v>
      </c>
      <c r="D414" s="119" t="s">
        <v>467</v>
      </c>
      <c r="E414" s="282" t="s">
        <v>468</v>
      </c>
      <c r="F414" s="286"/>
      <c r="G414" s="287"/>
      <c r="H414" s="88"/>
    </row>
    <row r="415" spans="1:26" ht="15.75" customHeight="1" thickBot="1">
      <c r="A415" s="114"/>
      <c r="B415" s="114"/>
      <c r="C415" s="114"/>
      <c r="D415" s="114"/>
      <c r="E415" s="114"/>
      <c r="F415" s="114"/>
      <c r="G415" s="114"/>
      <c r="H415" s="88"/>
    </row>
    <row r="416" spans="1:26" ht="15.75" customHeight="1" thickBot="1">
      <c r="A416" s="343" t="s">
        <v>416</v>
      </c>
      <c r="B416" s="344"/>
      <c r="C416" s="344"/>
      <c r="D416" s="344"/>
      <c r="E416" s="344"/>
      <c r="F416" s="344"/>
      <c r="G416" s="345"/>
      <c r="H416" s="88"/>
    </row>
    <row r="417" spans="1:8" ht="28.5" customHeight="1" thickBot="1">
      <c r="A417" s="114"/>
      <c r="B417" s="114"/>
      <c r="C417" s="114"/>
      <c r="D417" s="114"/>
      <c r="E417" s="114"/>
      <c r="F417" s="114"/>
      <c r="G417" s="114"/>
      <c r="H417" s="88"/>
    </row>
    <row r="418" spans="1:8" ht="44.25" customHeight="1" thickBot="1">
      <c r="A418" s="127" t="s">
        <v>215</v>
      </c>
      <c r="B418" s="116"/>
      <c r="C418" s="116"/>
      <c r="D418" s="116"/>
      <c r="E418" s="116"/>
      <c r="F418" s="116"/>
      <c r="G418" s="116"/>
      <c r="H418" s="88"/>
    </row>
    <row r="419" spans="1:8" ht="28.5" customHeight="1" thickBot="1">
      <c r="A419" s="120" t="s">
        <v>10</v>
      </c>
      <c r="B419" s="119" t="s">
        <v>216</v>
      </c>
      <c r="C419" s="119" t="s">
        <v>217</v>
      </c>
      <c r="D419" s="119" t="s">
        <v>218</v>
      </c>
      <c r="E419" s="314" t="s">
        <v>219</v>
      </c>
      <c r="F419" s="315"/>
      <c r="G419" s="316"/>
      <c r="H419" s="88"/>
    </row>
    <row r="420" spans="1:8" ht="30.75" thickBot="1">
      <c r="A420" s="120">
        <v>401261</v>
      </c>
      <c r="B420" s="118" t="s">
        <v>425</v>
      </c>
      <c r="C420" s="121" t="s">
        <v>426</v>
      </c>
      <c r="D420" s="119" t="s">
        <v>469</v>
      </c>
      <c r="E420" s="282" t="s">
        <v>470</v>
      </c>
      <c r="F420" s="286"/>
      <c r="G420" s="287"/>
      <c r="H420" s="88"/>
    </row>
    <row r="421" spans="1:8" ht="34.5" customHeight="1" thickBot="1">
      <c r="A421" s="340">
        <v>402353</v>
      </c>
      <c r="B421" s="325" t="s">
        <v>429</v>
      </c>
      <c r="C421" s="121" t="s">
        <v>430</v>
      </c>
      <c r="D421" s="340" t="s">
        <v>471</v>
      </c>
      <c r="E421" s="282" t="s">
        <v>472</v>
      </c>
      <c r="F421" s="286"/>
      <c r="G421" s="287"/>
      <c r="H421" s="88"/>
    </row>
    <row r="422" spans="1:8" ht="51.75" customHeight="1" thickBot="1">
      <c r="A422" s="341"/>
      <c r="B422" s="327"/>
      <c r="C422" s="121" t="s">
        <v>432</v>
      </c>
      <c r="D422" s="341"/>
      <c r="E422" s="282" t="s">
        <v>473</v>
      </c>
      <c r="F422" s="286"/>
      <c r="G422" s="287"/>
      <c r="H422" s="88"/>
    </row>
    <row r="423" spans="1:8" ht="45.75" thickBot="1">
      <c r="A423" s="120">
        <v>402851</v>
      </c>
      <c r="B423" s="118" t="s">
        <v>434</v>
      </c>
      <c r="C423" s="121" t="s">
        <v>435</v>
      </c>
      <c r="D423" s="119" t="s">
        <v>474</v>
      </c>
      <c r="E423" s="282" t="s">
        <v>475</v>
      </c>
      <c r="F423" s="286"/>
      <c r="G423" s="287"/>
      <c r="H423" s="88"/>
    </row>
    <row r="424" spans="1:8" ht="30.75" thickBot="1">
      <c r="A424" s="120">
        <v>403897</v>
      </c>
      <c r="B424" s="118" t="s">
        <v>446</v>
      </c>
      <c r="C424" s="121" t="s">
        <v>447</v>
      </c>
      <c r="D424" s="119" t="s">
        <v>476</v>
      </c>
      <c r="E424" s="282" t="s">
        <v>477</v>
      </c>
      <c r="F424" s="286"/>
      <c r="G424" s="287"/>
      <c r="H424" s="88"/>
    </row>
    <row r="425" spans="1:8" ht="30.75" thickBot="1">
      <c r="A425" s="120">
        <v>401340</v>
      </c>
      <c r="B425" s="118" t="s">
        <v>454</v>
      </c>
      <c r="C425" s="121" t="s">
        <v>455</v>
      </c>
      <c r="D425" s="119" t="s">
        <v>478</v>
      </c>
      <c r="E425" s="282" t="s">
        <v>479</v>
      </c>
      <c r="F425" s="286"/>
      <c r="G425" s="287"/>
      <c r="H425" s="88"/>
    </row>
    <row r="426" spans="1:8" ht="75.75" customHeight="1">
      <c r="A426" s="88"/>
      <c r="B426" s="88"/>
      <c r="C426" s="88"/>
      <c r="D426" s="88"/>
      <c r="E426" s="88"/>
      <c r="F426" s="88"/>
      <c r="G426" s="88"/>
      <c r="H426" s="88"/>
    </row>
    <row r="427" spans="1:8" ht="60.75" customHeight="1">
      <c r="A427" s="2" t="s">
        <v>227</v>
      </c>
      <c r="B427" s="88"/>
      <c r="C427" s="88"/>
      <c r="D427" s="88"/>
      <c r="E427" s="88"/>
      <c r="F427" s="88"/>
      <c r="G427" s="88"/>
      <c r="H427" s="88"/>
    </row>
    <row r="428" spans="1:8" ht="81.75" customHeight="1">
      <c r="A428" s="17" t="s">
        <v>228</v>
      </c>
      <c r="B428" s="31"/>
      <c r="C428" s="31"/>
      <c r="D428" s="31"/>
      <c r="E428" s="31"/>
      <c r="F428" s="88"/>
      <c r="G428" s="88"/>
      <c r="H428" s="88"/>
    </row>
    <row r="429" spans="1:8" ht="45.75" thickBot="1">
      <c r="A429" s="22" t="s">
        <v>85</v>
      </c>
      <c r="B429" s="23" t="s">
        <v>229</v>
      </c>
      <c r="C429" s="23" t="s">
        <v>86</v>
      </c>
      <c r="D429" s="23" t="s">
        <v>230</v>
      </c>
      <c r="E429" s="23" t="s">
        <v>231</v>
      </c>
      <c r="F429" s="88"/>
      <c r="G429" s="88"/>
      <c r="H429" s="88"/>
    </row>
    <row r="430" spans="1:8" ht="30.75" thickBot="1">
      <c r="A430" s="55">
        <v>1</v>
      </c>
      <c r="B430" s="56" t="s">
        <v>232</v>
      </c>
      <c r="C430" s="56" t="s">
        <v>233</v>
      </c>
      <c r="D430" s="56" t="s">
        <v>234</v>
      </c>
      <c r="E430" s="57"/>
      <c r="F430" s="88"/>
      <c r="G430" s="88"/>
      <c r="H430" s="88"/>
    </row>
    <row r="431" spans="1:8" ht="30.75" thickBot="1">
      <c r="A431" s="58">
        <v>2</v>
      </c>
      <c r="B431" s="59" t="s">
        <v>235</v>
      </c>
      <c r="C431" s="59" t="s">
        <v>236</v>
      </c>
      <c r="D431" s="59" t="s">
        <v>234</v>
      </c>
      <c r="E431" s="60"/>
      <c r="F431" s="367"/>
      <c r="G431" s="368"/>
      <c r="H431" s="88"/>
    </row>
    <row r="432" spans="1:8" ht="30.75" thickBot="1">
      <c r="A432" s="58">
        <v>3</v>
      </c>
      <c r="B432" s="59" t="s">
        <v>237</v>
      </c>
      <c r="C432" s="59" t="s">
        <v>238</v>
      </c>
      <c r="D432" s="59" t="s">
        <v>234</v>
      </c>
      <c r="E432" s="61"/>
      <c r="F432" s="88"/>
      <c r="G432" s="88"/>
      <c r="H432" s="88"/>
    </row>
    <row r="433" spans="1:8" ht="105.75" thickBot="1">
      <c r="A433" s="58">
        <v>4</v>
      </c>
      <c r="B433" s="59" t="s">
        <v>239</v>
      </c>
      <c r="C433" s="62" t="s">
        <v>240</v>
      </c>
      <c r="D433" s="59" t="s">
        <v>241</v>
      </c>
      <c r="E433" s="63" t="s">
        <v>242</v>
      </c>
      <c r="F433" s="88"/>
      <c r="G433" s="88"/>
      <c r="H433" s="88"/>
    </row>
    <row r="434" spans="1:8" ht="60.75" thickBot="1">
      <c r="A434" s="58">
        <v>5</v>
      </c>
      <c r="B434" s="59" t="s">
        <v>243</v>
      </c>
      <c r="C434" s="62" t="s">
        <v>244</v>
      </c>
      <c r="D434" s="59" t="s">
        <v>245</v>
      </c>
      <c r="E434" s="59" t="s">
        <v>246</v>
      </c>
      <c r="F434" s="88"/>
      <c r="G434" s="88"/>
      <c r="H434" s="88"/>
    </row>
    <row r="435" spans="1:8">
      <c r="A435" s="64"/>
      <c r="B435" s="65"/>
      <c r="C435" s="66"/>
      <c r="D435" s="65"/>
      <c r="E435" s="65"/>
      <c r="F435" s="88"/>
      <c r="G435" s="88"/>
      <c r="H435" s="88"/>
    </row>
    <row r="436" spans="1:8" ht="15.75" customHeight="1">
      <c r="A436" s="2" t="s">
        <v>247</v>
      </c>
      <c r="B436" s="31"/>
      <c r="C436" s="31"/>
      <c r="D436" s="31"/>
      <c r="E436" s="31"/>
      <c r="F436" s="88"/>
      <c r="G436" s="88"/>
      <c r="H436" s="88"/>
    </row>
    <row r="437" spans="1:8" ht="15.75" thickBot="1">
      <c r="A437" s="22" t="s">
        <v>248</v>
      </c>
      <c r="B437" s="23" t="s">
        <v>249</v>
      </c>
      <c r="C437" s="23" t="s">
        <v>250</v>
      </c>
      <c r="D437" s="23" t="s">
        <v>219</v>
      </c>
      <c r="E437" s="22" t="s">
        <v>251</v>
      </c>
      <c r="F437" s="88"/>
      <c r="G437" s="88"/>
      <c r="H437" s="88"/>
    </row>
    <row r="438" spans="1:8" ht="64.5" thickBot="1">
      <c r="A438" s="67" t="s">
        <v>252</v>
      </c>
      <c r="B438" s="56" t="s">
        <v>253</v>
      </c>
      <c r="C438" s="56" t="s">
        <v>254</v>
      </c>
      <c r="D438" s="68" t="s">
        <v>255</v>
      </c>
      <c r="E438" s="57"/>
      <c r="F438" s="88"/>
      <c r="G438" s="88"/>
      <c r="H438" s="88"/>
    </row>
    <row r="439" spans="1:8" ht="15.75" customHeight="1">
      <c r="A439" s="69"/>
      <c r="B439" s="69"/>
      <c r="C439" s="69"/>
      <c r="D439" s="69"/>
      <c r="E439" s="88"/>
      <c r="F439" s="88"/>
      <c r="G439" s="88"/>
      <c r="H439" s="88"/>
    </row>
    <row r="440" spans="1:8" ht="15.75" customHeight="1">
      <c r="A440" s="2" t="s">
        <v>256</v>
      </c>
      <c r="B440" s="31"/>
      <c r="C440" s="31"/>
      <c r="D440" s="31"/>
      <c r="E440" s="31"/>
      <c r="F440" s="88"/>
      <c r="G440" s="88"/>
      <c r="H440" s="88"/>
    </row>
    <row r="441" spans="1:8" ht="15.75" customHeight="1">
      <c r="A441" s="86" t="s">
        <v>257</v>
      </c>
      <c r="B441" s="87" t="s">
        <v>258</v>
      </c>
      <c r="C441" s="87" t="s">
        <v>86</v>
      </c>
      <c r="D441" s="87" t="s">
        <v>259</v>
      </c>
      <c r="E441" s="87" t="s">
        <v>219</v>
      </c>
      <c r="F441" s="88"/>
      <c r="G441" s="88"/>
      <c r="H441" s="88"/>
    </row>
    <row r="442" spans="1:8" ht="30">
      <c r="A442" s="306">
        <v>7801</v>
      </c>
      <c r="B442" s="369">
        <v>43837</v>
      </c>
      <c r="C442" s="308" t="s">
        <v>260</v>
      </c>
      <c r="D442" s="308" t="s">
        <v>261</v>
      </c>
      <c r="E442" s="23" t="s">
        <v>262</v>
      </c>
      <c r="F442" s="88"/>
      <c r="G442" s="88"/>
      <c r="H442" s="88"/>
    </row>
    <row r="443" spans="1:8" ht="51">
      <c r="A443" s="307"/>
      <c r="B443" s="307"/>
      <c r="C443" s="307"/>
      <c r="D443" s="307"/>
      <c r="E443" s="70" t="s">
        <v>263</v>
      </c>
      <c r="F443" s="88"/>
      <c r="G443" s="88"/>
      <c r="H443" s="88"/>
    </row>
    <row r="444" spans="1:8" ht="15.75" customHeight="1">
      <c r="A444" s="253" t="s">
        <v>264</v>
      </c>
      <c r="B444" s="151"/>
      <c r="C444" s="151"/>
      <c r="D444" s="151"/>
      <c r="E444" s="151"/>
      <c r="F444" s="151"/>
      <c r="G444" s="151"/>
      <c r="H444" s="151"/>
    </row>
    <row r="445" spans="1:8" ht="15.75" customHeight="1">
      <c r="A445" s="253" t="s">
        <v>581</v>
      </c>
      <c r="B445" s="254"/>
      <c r="C445" s="254"/>
      <c r="D445" s="253"/>
      <c r="E445" s="254"/>
      <c r="F445" s="151"/>
      <c r="G445" s="151"/>
      <c r="H445" s="151"/>
    </row>
    <row r="446" spans="1:8" ht="15.75" customHeight="1">
      <c r="A446" s="363" t="s">
        <v>265</v>
      </c>
      <c r="B446" s="364"/>
      <c r="C446" s="364"/>
      <c r="D446" s="364"/>
      <c r="E446" s="365"/>
      <c r="F446" s="151"/>
      <c r="G446" s="151"/>
      <c r="H446" s="151"/>
    </row>
    <row r="447" spans="1:8" ht="15.75" customHeight="1">
      <c r="A447" s="255" t="s">
        <v>266</v>
      </c>
      <c r="B447" s="255" t="s">
        <v>86</v>
      </c>
      <c r="C447" s="366" t="s">
        <v>267</v>
      </c>
      <c r="D447" s="364"/>
      <c r="E447" s="365"/>
      <c r="F447" s="151"/>
      <c r="G447" s="151"/>
      <c r="H447" s="151"/>
    </row>
    <row r="448" spans="1:8" ht="30">
      <c r="A448" s="246">
        <v>1</v>
      </c>
      <c r="B448" s="244" t="s">
        <v>622</v>
      </c>
      <c r="C448" s="243" t="s">
        <v>268</v>
      </c>
      <c r="D448" s="250" t="s">
        <v>623</v>
      </c>
      <c r="E448" s="247">
        <v>44230</v>
      </c>
      <c r="F448" s="71"/>
      <c r="G448" s="88"/>
      <c r="H448" s="88"/>
    </row>
    <row r="449" spans="1:5" ht="30">
      <c r="A449" s="246">
        <v>2</v>
      </c>
      <c r="B449" s="244" t="s">
        <v>624</v>
      </c>
      <c r="C449" s="243" t="s">
        <v>269</v>
      </c>
      <c r="D449" s="250" t="s">
        <v>623</v>
      </c>
      <c r="E449" s="247">
        <v>44228</v>
      </c>
    </row>
    <row r="450" spans="1:5" ht="30">
      <c r="A450" s="246">
        <v>3</v>
      </c>
      <c r="B450" s="244" t="s">
        <v>625</v>
      </c>
      <c r="C450" s="243" t="s">
        <v>270</v>
      </c>
      <c r="D450" s="250" t="s">
        <v>623</v>
      </c>
      <c r="E450" s="247">
        <v>44243</v>
      </c>
    </row>
    <row r="451" spans="1:5" ht="30">
      <c r="A451" s="246">
        <v>4</v>
      </c>
      <c r="B451" s="244" t="s">
        <v>626</v>
      </c>
      <c r="C451" s="243" t="s">
        <v>271</v>
      </c>
      <c r="D451" s="250" t="s">
        <v>623</v>
      </c>
      <c r="E451" s="247">
        <v>44227</v>
      </c>
    </row>
    <row r="452" spans="1:5" ht="30">
      <c r="A452" s="246">
        <v>5</v>
      </c>
      <c r="B452" s="244" t="s">
        <v>627</v>
      </c>
      <c r="C452" s="243" t="s">
        <v>272</v>
      </c>
      <c r="D452" s="250" t="s">
        <v>623</v>
      </c>
      <c r="E452" s="247">
        <v>44251</v>
      </c>
    </row>
    <row r="453" spans="1:5" ht="45">
      <c r="A453" s="246">
        <v>6</v>
      </c>
      <c r="B453" s="244" t="s">
        <v>628</v>
      </c>
      <c r="C453" s="243" t="s">
        <v>273</v>
      </c>
      <c r="D453" s="250" t="s">
        <v>623</v>
      </c>
      <c r="E453" s="247">
        <v>44252</v>
      </c>
    </row>
    <row r="454" spans="1:5" ht="30">
      <c r="A454" s="246">
        <v>7</v>
      </c>
      <c r="B454" s="244" t="s">
        <v>629</v>
      </c>
      <c r="C454" s="243" t="s">
        <v>630</v>
      </c>
      <c r="D454" s="250" t="s">
        <v>623</v>
      </c>
      <c r="E454" s="247">
        <v>44321</v>
      </c>
    </row>
    <row r="455" spans="1:5" ht="30">
      <c r="A455" s="246">
        <v>8</v>
      </c>
      <c r="B455" s="244" t="s">
        <v>631</v>
      </c>
      <c r="C455" s="243" t="s">
        <v>632</v>
      </c>
      <c r="D455" s="250" t="s">
        <v>623</v>
      </c>
      <c r="E455" s="247">
        <v>44365</v>
      </c>
    </row>
    <row r="456" spans="1:5" ht="30">
      <c r="A456" s="246">
        <v>9</v>
      </c>
      <c r="B456" s="244" t="s">
        <v>633</v>
      </c>
      <c r="C456" s="243" t="s">
        <v>634</v>
      </c>
      <c r="D456" s="250" t="s">
        <v>635</v>
      </c>
      <c r="E456" s="247">
        <v>44365</v>
      </c>
    </row>
    <row r="457" spans="1:5" ht="30">
      <c r="A457" s="246">
        <v>10</v>
      </c>
      <c r="B457" s="244" t="s">
        <v>636</v>
      </c>
      <c r="C457" s="243" t="s">
        <v>637</v>
      </c>
      <c r="D457" s="250" t="s">
        <v>623</v>
      </c>
      <c r="E457" s="247">
        <v>44407</v>
      </c>
    </row>
    <row r="458" spans="1:5" ht="30">
      <c r="A458" s="245">
        <v>11</v>
      </c>
      <c r="B458" s="242" t="s">
        <v>638</v>
      </c>
      <c r="C458" s="241" t="s">
        <v>639</v>
      </c>
      <c r="D458" s="251" t="s">
        <v>635</v>
      </c>
      <c r="E458" s="248">
        <v>44386</v>
      </c>
    </row>
    <row r="459" spans="1:5" ht="30">
      <c r="A459" s="245">
        <v>12</v>
      </c>
      <c r="B459" s="242" t="s">
        <v>640</v>
      </c>
      <c r="C459" s="241" t="s">
        <v>641</v>
      </c>
      <c r="D459" s="251" t="s">
        <v>623</v>
      </c>
      <c r="E459" s="248">
        <v>44390</v>
      </c>
    </row>
    <row r="460" spans="1:5" ht="30">
      <c r="A460" s="245">
        <v>13</v>
      </c>
      <c r="B460" s="242" t="s">
        <v>642</v>
      </c>
      <c r="C460" s="240" t="s">
        <v>643</v>
      </c>
      <c r="D460" s="252" t="s">
        <v>623</v>
      </c>
      <c r="E460" s="248">
        <v>44406</v>
      </c>
    </row>
    <row r="461" spans="1:5" ht="30">
      <c r="A461" s="245">
        <v>14</v>
      </c>
      <c r="B461" s="242" t="s">
        <v>644</v>
      </c>
      <c r="C461" s="241" t="s">
        <v>645</v>
      </c>
      <c r="D461" s="251" t="s">
        <v>635</v>
      </c>
      <c r="E461" s="249">
        <v>44480</v>
      </c>
    </row>
    <row r="462" spans="1:5" ht="30">
      <c r="A462" s="245">
        <v>15</v>
      </c>
      <c r="B462" s="242" t="s">
        <v>646</v>
      </c>
      <c r="C462" s="241" t="s">
        <v>647</v>
      </c>
      <c r="D462" s="251" t="s">
        <v>635</v>
      </c>
      <c r="E462" s="249">
        <v>44482</v>
      </c>
    </row>
    <row r="463" spans="1:5" ht="30">
      <c r="A463" s="245">
        <v>16</v>
      </c>
      <c r="B463" s="242" t="s">
        <v>648</v>
      </c>
      <c r="C463" s="241" t="s">
        <v>649</v>
      </c>
      <c r="D463" s="251" t="s">
        <v>635</v>
      </c>
      <c r="E463" s="249">
        <v>44502</v>
      </c>
    </row>
    <row r="464" spans="1:5" s="183" customFormat="1" ht="30">
      <c r="A464" s="245">
        <v>17</v>
      </c>
      <c r="B464" s="242" t="s">
        <v>650</v>
      </c>
      <c r="C464" s="241" t="s">
        <v>651</v>
      </c>
      <c r="D464" s="251" t="s">
        <v>623</v>
      </c>
      <c r="E464" s="249">
        <v>44556</v>
      </c>
    </row>
    <row r="465" spans="1:5" ht="30">
      <c r="A465" s="245">
        <v>18</v>
      </c>
      <c r="B465" s="242" t="s">
        <v>652</v>
      </c>
      <c r="C465" s="241" t="s">
        <v>653</v>
      </c>
      <c r="D465" s="251" t="s">
        <v>623</v>
      </c>
      <c r="E465" s="249">
        <v>44559</v>
      </c>
    </row>
    <row r="466" spans="1:5" ht="15.75" customHeight="1">
      <c r="A466" s="356" t="s">
        <v>654</v>
      </c>
      <c r="B466" s="357"/>
      <c r="C466" s="357"/>
      <c r="D466" s="357"/>
      <c r="E466" s="358"/>
    </row>
    <row r="467" spans="1:5" ht="28.5">
      <c r="A467" s="245">
        <v>19</v>
      </c>
      <c r="B467" s="242" t="s">
        <v>274</v>
      </c>
      <c r="C467" s="241" t="s">
        <v>655</v>
      </c>
      <c r="D467" s="251" t="s">
        <v>635</v>
      </c>
      <c r="E467" s="249">
        <v>44210</v>
      </c>
    </row>
    <row r="468" spans="1:5" ht="28.5">
      <c r="A468" s="245">
        <v>20</v>
      </c>
      <c r="B468" s="242" t="s">
        <v>656</v>
      </c>
      <c r="C468" s="241" t="s">
        <v>657</v>
      </c>
      <c r="D468" s="251" t="s">
        <v>635</v>
      </c>
      <c r="E468" s="249">
        <v>44309</v>
      </c>
    </row>
    <row r="469" spans="1:5" ht="28.5">
      <c r="A469" s="245">
        <v>21</v>
      </c>
      <c r="B469" s="242" t="s">
        <v>658</v>
      </c>
      <c r="C469" s="241" t="s">
        <v>659</v>
      </c>
      <c r="D469" s="251" t="s">
        <v>635</v>
      </c>
      <c r="E469" s="249">
        <v>44361</v>
      </c>
    </row>
    <row r="470" spans="1:5" ht="28.5">
      <c r="A470" s="245">
        <v>22</v>
      </c>
      <c r="B470" s="242" t="s">
        <v>660</v>
      </c>
      <c r="C470" s="241" t="s">
        <v>661</v>
      </c>
      <c r="D470" s="251" t="s">
        <v>635</v>
      </c>
      <c r="E470" s="249">
        <v>44455</v>
      </c>
    </row>
    <row r="471" spans="1:5" ht="28.5">
      <c r="A471" s="245">
        <v>23</v>
      </c>
      <c r="B471" s="242" t="s">
        <v>662</v>
      </c>
      <c r="C471" s="241" t="s">
        <v>663</v>
      </c>
      <c r="D471" s="251" t="s">
        <v>635</v>
      </c>
      <c r="E471" s="249">
        <v>44524</v>
      </c>
    </row>
    <row r="472" spans="1:5" ht="15.75" customHeight="1">
      <c r="A472" s="356" t="s">
        <v>664</v>
      </c>
      <c r="B472" s="357"/>
      <c r="C472" s="357"/>
      <c r="D472" s="357"/>
      <c r="E472" s="358"/>
    </row>
    <row r="473" spans="1:5" ht="28.5">
      <c r="A473" s="245">
        <v>24</v>
      </c>
      <c r="B473" s="242" t="s">
        <v>275</v>
      </c>
      <c r="C473" s="241" t="s">
        <v>665</v>
      </c>
      <c r="D473" s="251" t="s">
        <v>635</v>
      </c>
      <c r="E473" s="249">
        <v>44253</v>
      </c>
    </row>
    <row r="474" spans="1:5" ht="28.5">
      <c r="A474" s="245">
        <v>25</v>
      </c>
      <c r="B474" s="242" t="s">
        <v>666</v>
      </c>
      <c r="C474" s="241" t="s">
        <v>667</v>
      </c>
      <c r="D474" s="251" t="s">
        <v>635</v>
      </c>
      <c r="E474" s="249">
        <v>44253</v>
      </c>
    </row>
    <row r="475" spans="1:5">
      <c r="A475" s="245">
        <v>26</v>
      </c>
      <c r="B475" s="242" t="s">
        <v>668</v>
      </c>
      <c r="C475" s="241" t="s">
        <v>669</v>
      </c>
      <c r="D475" s="251" t="s">
        <v>635</v>
      </c>
      <c r="E475" s="249">
        <v>44354</v>
      </c>
    </row>
    <row r="476" spans="1:5" ht="15.75" customHeight="1">
      <c r="A476" s="245">
        <v>27</v>
      </c>
      <c r="B476" s="242" t="s">
        <v>670</v>
      </c>
      <c r="C476" s="241" t="s">
        <v>671</v>
      </c>
      <c r="D476" s="251" t="s">
        <v>635</v>
      </c>
      <c r="E476" s="249">
        <v>44354</v>
      </c>
    </row>
    <row r="477" spans="1:5" ht="15.75" customHeight="1">
      <c r="A477" s="245">
        <v>28</v>
      </c>
      <c r="B477" s="242" t="s">
        <v>672</v>
      </c>
      <c r="C477" s="241" t="s">
        <v>673</v>
      </c>
      <c r="D477" s="251" t="s">
        <v>635</v>
      </c>
      <c r="E477" s="249">
        <v>44372</v>
      </c>
    </row>
    <row r="478" spans="1:5" ht="15.75" customHeight="1">
      <c r="A478" s="245">
        <v>29</v>
      </c>
      <c r="B478" s="242" t="s">
        <v>674</v>
      </c>
      <c r="C478" s="241" t="s">
        <v>675</v>
      </c>
      <c r="D478" s="251" t="s">
        <v>635</v>
      </c>
      <c r="E478" s="249">
        <v>44455</v>
      </c>
    </row>
    <row r="479" spans="1:5" ht="15.75" customHeight="1">
      <c r="A479" s="245">
        <v>30</v>
      </c>
      <c r="B479" s="242" t="s">
        <v>676</v>
      </c>
      <c r="C479" s="241" t="s">
        <v>677</v>
      </c>
      <c r="D479" s="251" t="s">
        <v>635</v>
      </c>
      <c r="E479" s="249">
        <v>44455</v>
      </c>
    </row>
    <row r="480" spans="1:5" ht="15.75" customHeight="1">
      <c r="A480" s="245">
        <v>31</v>
      </c>
      <c r="B480" s="242" t="s">
        <v>678</v>
      </c>
      <c r="C480" s="241" t="s">
        <v>677</v>
      </c>
      <c r="D480" s="251" t="s">
        <v>635</v>
      </c>
      <c r="E480" s="249">
        <v>44482</v>
      </c>
    </row>
    <row r="481" spans="1:8" ht="15.75" customHeight="1">
      <c r="A481" s="245">
        <v>32</v>
      </c>
      <c r="B481" s="242" t="s">
        <v>679</v>
      </c>
      <c r="C481" s="241" t="s">
        <v>677</v>
      </c>
      <c r="D481" s="251" t="s">
        <v>635</v>
      </c>
      <c r="E481" s="249">
        <v>44522</v>
      </c>
    </row>
    <row r="482" spans="1:8" ht="15.75" customHeight="1">
      <c r="A482" s="245">
        <v>33</v>
      </c>
      <c r="B482" s="242" t="s">
        <v>680</v>
      </c>
      <c r="C482" s="241" t="s">
        <v>677</v>
      </c>
      <c r="D482" s="251" t="s">
        <v>635</v>
      </c>
      <c r="E482" s="249">
        <v>44552</v>
      </c>
    </row>
    <row r="483" spans="1:8" ht="28.5">
      <c r="A483" s="245">
        <v>34</v>
      </c>
      <c r="B483" s="242" t="s">
        <v>681</v>
      </c>
      <c r="C483" s="241" t="s">
        <v>682</v>
      </c>
      <c r="D483" s="251" t="s">
        <v>635</v>
      </c>
      <c r="E483" s="249">
        <v>44552</v>
      </c>
    </row>
    <row r="484" spans="1:8" ht="15.75" customHeight="1"/>
    <row r="485" spans="1:8" ht="15.75" customHeight="1"/>
    <row r="486" spans="1:8" ht="15.75" customHeight="1">
      <c r="A486" s="239" t="s">
        <v>276</v>
      </c>
      <c r="B486" s="40"/>
      <c r="C486" s="40"/>
      <c r="D486" s="88"/>
      <c r="E486" s="88"/>
      <c r="F486" s="71"/>
      <c r="G486" s="88"/>
      <c r="H486" s="88"/>
    </row>
    <row r="487" spans="1:8" ht="15.75" customHeight="1">
      <c r="A487" s="3"/>
      <c r="B487" s="31"/>
      <c r="C487" s="31"/>
      <c r="D487" s="88"/>
      <c r="E487" s="88"/>
      <c r="F487" s="71"/>
      <c r="G487" s="88"/>
      <c r="H487" s="88"/>
    </row>
    <row r="488" spans="1:8" ht="15.75" customHeight="1">
      <c r="A488" s="72" t="s">
        <v>277</v>
      </c>
      <c r="B488" s="73"/>
      <c r="C488" s="73"/>
      <c r="D488" s="88"/>
      <c r="E488" s="88"/>
      <c r="F488" s="71"/>
      <c r="G488" s="88"/>
      <c r="H488" s="88"/>
    </row>
    <row r="489" spans="1:8" ht="15.75" customHeight="1">
      <c r="A489" s="74"/>
      <c r="B489" s="73"/>
      <c r="C489" s="73"/>
      <c r="D489" s="88"/>
      <c r="E489" s="88"/>
      <c r="F489" s="71"/>
      <c r="G489" s="88"/>
      <c r="H489" s="88"/>
    </row>
    <row r="490" spans="1:8" ht="15.75" customHeight="1">
      <c r="A490" s="359" t="s">
        <v>278</v>
      </c>
      <c r="B490" s="296"/>
      <c r="C490" s="296"/>
      <c r="D490" s="88"/>
      <c r="E490" s="88"/>
      <c r="F490" s="71"/>
      <c r="G490" s="88"/>
      <c r="H490" s="88"/>
    </row>
    <row r="491" spans="1:8" ht="15.75" customHeight="1">
      <c r="A491" s="359" t="s">
        <v>279</v>
      </c>
      <c r="B491" s="296"/>
      <c r="C491" s="296"/>
      <c r="D491" s="88"/>
      <c r="E491" s="88"/>
      <c r="F491" s="75"/>
      <c r="G491" s="88"/>
      <c r="H491" s="88"/>
    </row>
    <row r="492" spans="1:8" ht="15.75" customHeight="1">
      <c r="A492" s="89" t="s">
        <v>280</v>
      </c>
      <c r="B492" s="88"/>
      <c r="C492" s="88"/>
      <c r="D492" s="88"/>
      <c r="E492" s="88"/>
      <c r="F492" s="75"/>
      <c r="G492" s="88"/>
      <c r="H492" s="88"/>
    </row>
    <row r="493" spans="1:8" ht="15.75" customHeight="1">
      <c r="A493" s="89" t="s">
        <v>281</v>
      </c>
      <c r="B493" s="88"/>
      <c r="C493" s="88"/>
      <c r="D493" s="73"/>
      <c r="E493" s="73"/>
      <c r="F493" s="88"/>
      <c r="G493" s="88"/>
      <c r="H493" s="88"/>
    </row>
    <row r="494" spans="1:8" ht="15.75" customHeight="1">
      <c r="A494" s="89" t="s">
        <v>282</v>
      </c>
      <c r="B494" s="88"/>
      <c r="C494" s="88"/>
      <c r="D494" s="73"/>
      <c r="E494" s="73"/>
      <c r="F494" s="88"/>
      <c r="G494" s="88"/>
      <c r="H494" s="88"/>
    </row>
    <row r="495" spans="1:8" ht="15.75" customHeight="1">
      <c r="A495" s="89" t="s">
        <v>283</v>
      </c>
      <c r="B495" s="88"/>
      <c r="C495" s="88"/>
      <c r="D495" s="88"/>
      <c r="E495" s="88"/>
      <c r="F495" s="88"/>
      <c r="G495" s="88"/>
      <c r="H495" s="88"/>
    </row>
    <row r="496" spans="1:8" ht="15.75" customHeight="1">
      <c r="A496" s="89" t="s">
        <v>284</v>
      </c>
      <c r="B496" s="88"/>
      <c r="C496" s="88"/>
      <c r="D496" s="90"/>
      <c r="E496" s="73"/>
      <c r="F496" s="88"/>
      <c r="G496" s="88"/>
      <c r="H496" s="88"/>
    </row>
    <row r="497" spans="1:14" ht="15.75" customHeight="1">
      <c r="A497" s="359" t="s">
        <v>285</v>
      </c>
      <c r="B497" s="296"/>
      <c r="C497" s="296"/>
      <c r="D497" s="73"/>
      <c r="E497" s="73"/>
      <c r="F497" s="88"/>
      <c r="G497" s="88"/>
      <c r="H497" s="88"/>
    </row>
    <row r="498" spans="1:14" ht="15.75" customHeight="1">
      <c r="A498" s="359" t="s">
        <v>286</v>
      </c>
      <c r="B498" s="296"/>
      <c r="C498" s="296"/>
      <c r="D498" s="73"/>
      <c r="E498" s="73"/>
      <c r="F498" s="88"/>
      <c r="G498" s="88"/>
      <c r="H498" s="88"/>
    </row>
    <row r="499" spans="1:14" ht="15.75" customHeight="1">
      <c r="A499" s="359" t="s">
        <v>287</v>
      </c>
      <c r="B499" s="296"/>
      <c r="C499" s="296"/>
      <c r="D499" s="73"/>
      <c r="E499" s="73"/>
      <c r="F499" s="88"/>
      <c r="G499" s="88"/>
      <c r="H499" s="88"/>
    </row>
    <row r="500" spans="1:14" ht="15.75" customHeight="1">
      <c r="A500" s="359" t="s">
        <v>288</v>
      </c>
      <c r="B500" s="296"/>
      <c r="C500" s="296"/>
      <c r="D500" s="73"/>
      <c r="E500" s="73"/>
      <c r="F500" s="88"/>
      <c r="G500" s="88"/>
      <c r="H500" s="88"/>
    </row>
    <row r="501" spans="1:14" ht="15.75" customHeight="1">
      <c r="A501" s="182"/>
      <c r="B501" s="183"/>
      <c r="C501" s="183"/>
      <c r="D501" s="73"/>
      <c r="E501" s="73"/>
      <c r="F501" s="183"/>
      <c r="G501" s="183"/>
      <c r="H501" s="183"/>
      <c r="I501" s="183"/>
      <c r="J501" s="183"/>
      <c r="K501" s="183"/>
      <c r="L501" s="183"/>
      <c r="M501" s="183"/>
      <c r="N501" s="183"/>
    </row>
    <row r="502" spans="1:14" ht="15.75" customHeight="1">
      <c r="A502" s="76" t="s">
        <v>289</v>
      </c>
      <c r="B502" s="73"/>
      <c r="C502" s="73"/>
      <c r="D502" s="73"/>
      <c r="E502" s="73"/>
      <c r="F502" s="88"/>
      <c r="G502" s="88"/>
      <c r="H502" s="88"/>
    </row>
    <row r="503" spans="1:14" ht="15.75" customHeight="1">
      <c r="A503" s="73"/>
      <c r="B503" s="73"/>
      <c r="C503" s="73"/>
      <c r="D503" s="73"/>
      <c r="E503" s="73"/>
      <c r="F503" s="88"/>
      <c r="G503" s="88"/>
      <c r="H503" s="88"/>
    </row>
    <row r="504" spans="1:14" ht="15.75" customHeight="1">
      <c r="A504" s="359" t="s">
        <v>290</v>
      </c>
      <c r="B504" s="296"/>
      <c r="C504" s="296"/>
      <c r="D504" s="73"/>
      <c r="E504" s="73"/>
      <c r="F504" s="88"/>
      <c r="G504" s="88"/>
      <c r="H504" s="88"/>
    </row>
    <row r="505" spans="1:14" ht="15.75" customHeight="1">
      <c r="A505" s="73"/>
      <c r="B505" s="73"/>
      <c r="C505" s="73"/>
      <c r="D505" s="73"/>
      <c r="E505" s="73"/>
      <c r="F505" s="88"/>
      <c r="G505" s="88"/>
      <c r="H505" s="88"/>
    </row>
    <row r="506" spans="1:14" ht="15.75" customHeight="1" thickBot="1">
      <c r="A506" s="73"/>
      <c r="B506" s="73"/>
      <c r="C506" s="73"/>
      <c r="D506" s="77"/>
      <c r="E506" s="73"/>
      <c r="F506" s="88"/>
      <c r="G506" s="88"/>
      <c r="H506" s="88"/>
    </row>
    <row r="507" spans="1:14" ht="15.75" customHeight="1" thickBot="1">
      <c r="A507" s="220" t="s">
        <v>605</v>
      </c>
      <c r="B507" s="221" t="s">
        <v>606</v>
      </c>
      <c r="C507" s="221" t="s">
        <v>607</v>
      </c>
      <c r="D507" s="221" t="s">
        <v>608</v>
      </c>
      <c r="E507" s="221" t="s">
        <v>609</v>
      </c>
      <c r="F507" s="221" t="s">
        <v>610</v>
      </c>
      <c r="G507" s="222" t="s">
        <v>611</v>
      </c>
      <c r="H507" s="221" t="s">
        <v>612</v>
      </c>
      <c r="I507" s="221" t="s">
        <v>613</v>
      </c>
      <c r="J507" s="221" t="s">
        <v>614</v>
      </c>
      <c r="K507" s="221" t="s">
        <v>615</v>
      </c>
      <c r="L507" s="221" t="s">
        <v>616</v>
      </c>
      <c r="M507" s="377" t="s">
        <v>617</v>
      </c>
    </row>
    <row r="508" spans="1:14" ht="15.75" customHeight="1" thickBot="1">
      <c r="A508" s="374"/>
      <c r="B508" s="375"/>
      <c r="C508" s="375"/>
      <c r="D508" s="375"/>
      <c r="E508" s="375"/>
      <c r="F508" s="375"/>
      <c r="G508" s="375"/>
      <c r="H508" s="375"/>
      <c r="I508" s="375"/>
      <c r="J508" s="375"/>
      <c r="K508" s="376"/>
      <c r="L508" s="223"/>
      <c r="M508" s="378"/>
    </row>
    <row r="509" spans="1:14" ht="15.75" customHeight="1" thickBot="1">
      <c r="A509" s="224" t="s">
        <v>69</v>
      </c>
      <c r="B509" s="225">
        <v>341</v>
      </c>
      <c r="C509" s="225">
        <v>275</v>
      </c>
      <c r="D509" s="225">
        <v>3</v>
      </c>
      <c r="E509" s="225">
        <v>12</v>
      </c>
      <c r="F509" s="225">
        <v>21</v>
      </c>
      <c r="G509" s="225">
        <v>0</v>
      </c>
      <c r="H509" s="226">
        <v>0</v>
      </c>
      <c r="I509" s="225">
        <v>5</v>
      </c>
      <c r="J509" s="225">
        <v>0</v>
      </c>
      <c r="K509" s="226">
        <v>0</v>
      </c>
      <c r="L509" s="227">
        <v>657</v>
      </c>
      <c r="M509" s="378"/>
    </row>
    <row r="510" spans="1:14" ht="15.75" customHeight="1" thickBot="1">
      <c r="A510" s="224" t="s">
        <v>71</v>
      </c>
      <c r="B510" s="225">
        <v>353</v>
      </c>
      <c r="C510" s="225">
        <v>196</v>
      </c>
      <c r="D510" s="225">
        <v>2</v>
      </c>
      <c r="E510" s="225">
        <v>2</v>
      </c>
      <c r="F510" s="225">
        <v>0</v>
      </c>
      <c r="G510" s="225">
        <v>1</v>
      </c>
      <c r="H510" s="226">
        <v>10</v>
      </c>
      <c r="I510" s="225">
        <v>3</v>
      </c>
      <c r="J510" s="225">
        <v>4</v>
      </c>
      <c r="K510" s="226">
        <v>0</v>
      </c>
      <c r="L510" s="227">
        <v>571</v>
      </c>
      <c r="M510" s="378"/>
    </row>
    <row r="511" spans="1:14" ht="15.75" customHeight="1" thickBot="1">
      <c r="A511" s="224" t="s">
        <v>73</v>
      </c>
      <c r="B511" s="225">
        <v>299</v>
      </c>
      <c r="C511" s="225">
        <v>247</v>
      </c>
      <c r="D511" s="225">
        <v>2</v>
      </c>
      <c r="E511" s="225">
        <v>0</v>
      </c>
      <c r="F511" s="225">
        <v>1</v>
      </c>
      <c r="G511" s="225">
        <v>1</v>
      </c>
      <c r="H511" s="226">
        <v>0</v>
      </c>
      <c r="I511" s="225">
        <v>1</v>
      </c>
      <c r="J511" s="225">
        <v>0</v>
      </c>
      <c r="K511" s="226">
        <v>0</v>
      </c>
      <c r="L511" s="227">
        <v>551</v>
      </c>
      <c r="M511" s="378"/>
    </row>
    <row r="512" spans="1:14" ht="15.75" customHeight="1" thickBot="1">
      <c r="A512" s="224" t="s">
        <v>319</v>
      </c>
      <c r="B512" s="225">
        <v>198</v>
      </c>
      <c r="C512" s="225">
        <v>211</v>
      </c>
      <c r="D512" s="225">
        <v>3</v>
      </c>
      <c r="E512" s="225">
        <v>0</v>
      </c>
      <c r="F512" s="225">
        <v>0</v>
      </c>
      <c r="G512" s="225">
        <v>0</v>
      </c>
      <c r="H512" s="226">
        <v>0</v>
      </c>
      <c r="I512" s="225">
        <v>2</v>
      </c>
      <c r="J512" s="225">
        <v>2</v>
      </c>
      <c r="K512" s="226">
        <v>0</v>
      </c>
      <c r="L512" s="227">
        <v>416</v>
      </c>
      <c r="M512" s="378"/>
    </row>
    <row r="513" spans="1:13" ht="15.75" customHeight="1" thickBot="1">
      <c r="A513" s="224" t="s">
        <v>325</v>
      </c>
      <c r="B513" s="225">
        <v>355</v>
      </c>
      <c r="C513" s="225">
        <v>236</v>
      </c>
      <c r="D513" s="225">
        <v>5</v>
      </c>
      <c r="E513" s="225">
        <v>1</v>
      </c>
      <c r="F513" s="225">
        <v>3</v>
      </c>
      <c r="G513" s="225">
        <v>1</v>
      </c>
      <c r="H513" s="226">
        <v>0</v>
      </c>
      <c r="I513" s="225">
        <v>3</v>
      </c>
      <c r="J513" s="225">
        <v>0</v>
      </c>
      <c r="K513" s="226">
        <v>0</v>
      </c>
      <c r="L513" s="227">
        <v>604</v>
      </c>
      <c r="M513" s="378"/>
    </row>
    <row r="514" spans="1:13" ht="15.75" customHeight="1" thickBot="1">
      <c r="A514" s="224" t="s">
        <v>584</v>
      </c>
      <c r="B514" s="225">
        <v>183</v>
      </c>
      <c r="C514" s="225">
        <v>256</v>
      </c>
      <c r="D514" s="225">
        <v>7</v>
      </c>
      <c r="E514" s="225">
        <v>11</v>
      </c>
      <c r="F514" s="225">
        <v>4</v>
      </c>
      <c r="G514" s="225">
        <v>0</v>
      </c>
      <c r="H514" s="226">
        <v>8</v>
      </c>
      <c r="I514" s="225">
        <v>1</v>
      </c>
      <c r="J514" s="225">
        <v>3</v>
      </c>
      <c r="K514" s="226">
        <v>0</v>
      </c>
      <c r="L514" s="227">
        <v>473</v>
      </c>
      <c r="M514" s="378"/>
    </row>
    <row r="515" spans="1:13" ht="15.75" customHeight="1" thickBot="1">
      <c r="A515" s="224" t="s">
        <v>321</v>
      </c>
      <c r="B515" s="225">
        <v>292</v>
      </c>
      <c r="C515" s="225">
        <v>294</v>
      </c>
      <c r="D515" s="225">
        <v>4</v>
      </c>
      <c r="E515" s="225">
        <v>1</v>
      </c>
      <c r="F515" s="225">
        <v>0</v>
      </c>
      <c r="G515" s="225">
        <v>0</v>
      </c>
      <c r="H515" s="226">
        <v>0</v>
      </c>
      <c r="I515" s="225">
        <v>1</v>
      </c>
      <c r="J515" s="225">
        <v>2</v>
      </c>
      <c r="K515" s="226">
        <v>0</v>
      </c>
      <c r="L515" s="227">
        <v>594</v>
      </c>
      <c r="M515" s="378"/>
    </row>
    <row r="516" spans="1:13" ht="15.75" customHeight="1" thickBot="1">
      <c r="A516" s="224" t="s">
        <v>326</v>
      </c>
      <c r="B516" s="225">
        <v>435</v>
      </c>
      <c r="C516" s="225">
        <v>330</v>
      </c>
      <c r="D516" s="225">
        <v>4</v>
      </c>
      <c r="E516" s="225">
        <v>10</v>
      </c>
      <c r="F516" s="225">
        <v>0</v>
      </c>
      <c r="G516" s="225">
        <v>2</v>
      </c>
      <c r="H516" s="226">
        <v>0</v>
      </c>
      <c r="I516" s="225">
        <v>1</v>
      </c>
      <c r="J516" s="225">
        <v>2</v>
      </c>
      <c r="K516" s="226">
        <v>1</v>
      </c>
      <c r="L516" s="227">
        <v>785</v>
      </c>
      <c r="M516" s="378"/>
    </row>
    <row r="517" spans="1:13" ht="15.75" customHeight="1" thickBot="1">
      <c r="A517" s="224" t="s">
        <v>322</v>
      </c>
      <c r="B517" s="225">
        <v>330</v>
      </c>
      <c r="C517" s="225">
        <v>228</v>
      </c>
      <c r="D517" s="225">
        <v>4</v>
      </c>
      <c r="E517" s="225">
        <v>0</v>
      </c>
      <c r="F517" s="225">
        <v>22</v>
      </c>
      <c r="G517" s="225">
        <v>1</v>
      </c>
      <c r="H517" s="226">
        <v>0</v>
      </c>
      <c r="I517" s="225">
        <v>0</v>
      </c>
      <c r="J517" s="225">
        <v>2</v>
      </c>
      <c r="K517" s="226">
        <v>0</v>
      </c>
      <c r="L517" s="227">
        <v>587</v>
      </c>
      <c r="M517" s="378"/>
    </row>
    <row r="518" spans="1:13" ht="15.75" customHeight="1" thickBot="1">
      <c r="A518" s="224" t="s">
        <v>323</v>
      </c>
      <c r="B518" s="225">
        <v>316</v>
      </c>
      <c r="C518" s="225">
        <v>261</v>
      </c>
      <c r="D518" s="225">
        <v>19</v>
      </c>
      <c r="E518" s="225">
        <v>6</v>
      </c>
      <c r="F518" s="225">
        <v>29</v>
      </c>
      <c r="G518" s="225">
        <v>4</v>
      </c>
      <c r="H518" s="226">
        <v>0</v>
      </c>
      <c r="I518" s="225">
        <v>1</v>
      </c>
      <c r="J518" s="225">
        <v>2</v>
      </c>
      <c r="K518" s="226">
        <v>0</v>
      </c>
      <c r="L518" s="227">
        <v>638</v>
      </c>
      <c r="M518" s="378"/>
    </row>
    <row r="519" spans="1:13" ht="15.75" customHeight="1" thickBot="1">
      <c r="A519" s="224" t="s">
        <v>327</v>
      </c>
      <c r="B519" s="225">
        <v>307</v>
      </c>
      <c r="C519" s="225">
        <v>259</v>
      </c>
      <c r="D519" s="225">
        <v>8</v>
      </c>
      <c r="E519" s="225">
        <v>1</v>
      </c>
      <c r="F519" s="225">
        <v>1</v>
      </c>
      <c r="G519" s="225">
        <v>6</v>
      </c>
      <c r="H519" s="226">
        <v>1</v>
      </c>
      <c r="I519" s="225">
        <v>1</v>
      </c>
      <c r="J519" s="225">
        <v>1</v>
      </c>
      <c r="K519" s="226">
        <v>0</v>
      </c>
      <c r="L519" s="227">
        <v>585</v>
      </c>
      <c r="M519" s="378"/>
    </row>
    <row r="520" spans="1:13" ht="15.75" customHeight="1" thickBot="1">
      <c r="A520" s="224" t="s">
        <v>324</v>
      </c>
      <c r="B520" s="225">
        <v>179</v>
      </c>
      <c r="C520" s="225">
        <v>138</v>
      </c>
      <c r="D520" s="225">
        <v>0</v>
      </c>
      <c r="E520" s="225">
        <v>0</v>
      </c>
      <c r="F520" s="225">
        <v>3</v>
      </c>
      <c r="G520" s="225">
        <v>1</v>
      </c>
      <c r="H520" s="228">
        <v>0</v>
      </c>
      <c r="I520" s="225">
        <v>2</v>
      </c>
      <c r="J520" s="225">
        <v>0</v>
      </c>
      <c r="K520" s="228">
        <v>0</v>
      </c>
      <c r="L520" s="227">
        <v>323</v>
      </c>
      <c r="M520" s="378"/>
    </row>
    <row r="521" spans="1:13" ht="15.75" customHeight="1" thickBot="1">
      <c r="A521" s="229" t="s">
        <v>618</v>
      </c>
      <c r="B521" s="230">
        <v>3588</v>
      </c>
      <c r="C521" s="230">
        <v>2931</v>
      </c>
      <c r="D521" s="230">
        <v>61</v>
      </c>
      <c r="E521" s="230">
        <v>44</v>
      </c>
      <c r="F521" s="230">
        <v>84</v>
      </c>
      <c r="G521" s="230">
        <v>17</v>
      </c>
      <c r="H521" s="230">
        <v>19</v>
      </c>
      <c r="I521" s="230">
        <v>21</v>
      </c>
      <c r="J521" s="230">
        <v>18</v>
      </c>
      <c r="K521" s="230">
        <v>1</v>
      </c>
      <c r="L521" s="231">
        <v>6.7839999999999998</v>
      </c>
      <c r="M521" s="379"/>
    </row>
    <row r="522" spans="1:13" ht="15.75" customHeight="1" thickBot="1">
      <c r="A522" s="232"/>
      <c r="B522" s="232"/>
      <c r="C522" s="232"/>
      <c r="D522" s="232"/>
      <c r="E522" s="232"/>
      <c r="F522" s="232"/>
      <c r="G522" s="232"/>
      <c r="H522" s="232"/>
      <c r="I522" s="232"/>
      <c r="J522" s="232"/>
      <c r="K522" s="232"/>
      <c r="L522" s="232"/>
      <c r="M522" s="232"/>
    </row>
    <row r="523" spans="1:13" ht="15.75" customHeight="1" thickBot="1">
      <c r="A523" s="233" t="s">
        <v>619</v>
      </c>
      <c r="B523" s="234" t="s">
        <v>606</v>
      </c>
      <c r="C523" s="234" t="s">
        <v>607</v>
      </c>
      <c r="D523" s="234" t="s">
        <v>608</v>
      </c>
      <c r="E523" s="234" t="s">
        <v>609</v>
      </c>
      <c r="F523" s="234" t="s">
        <v>610</v>
      </c>
      <c r="G523" s="235" t="s">
        <v>611</v>
      </c>
      <c r="H523" s="234" t="s">
        <v>612</v>
      </c>
      <c r="I523" s="234" t="s">
        <v>613</v>
      </c>
      <c r="J523" s="234" t="s">
        <v>614</v>
      </c>
      <c r="K523" s="234" t="s">
        <v>615</v>
      </c>
      <c r="L523" s="234" t="s">
        <v>616</v>
      </c>
      <c r="M523" s="371" t="s">
        <v>620</v>
      </c>
    </row>
    <row r="524" spans="1:13" ht="15.75" customHeight="1" thickBot="1">
      <c r="A524" s="374"/>
      <c r="B524" s="375"/>
      <c r="C524" s="375"/>
      <c r="D524" s="375"/>
      <c r="E524" s="375"/>
      <c r="F524" s="375"/>
      <c r="G524" s="375"/>
      <c r="H524" s="375"/>
      <c r="I524" s="375"/>
      <c r="J524" s="375"/>
      <c r="K524" s="376"/>
      <c r="L524" s="223"/>
      <c r="M524" s="372"/>
    </row>
    <row r="525" spans="1:13" ht="15.75" customHeight="1" thickBot="1">
      <c r="A525" s="224" t="s">
        <v>69</v>
      </c>
      <c r="B525" s="225">
        <v>226</v>
      </c>
      <c r="C525" s="225">
        <v>193</v>
      </c>
      <c r="D525" s="225">
        <v>5</v>
      </c>
      <c r="E525" s="225">
        <v>1</v>
      </c>
      <c r="F525" s="225">
        <v>10</v>
      </c>
      <c r="G525" s="225">
        <v>0</v>
      </c>
      <c r="H525" s="226">
        <v>0</v>
      </c>
      <c r="I525" s="225">
        <v>0</v>
      </c>
      <c r="J525" s="225">
        <v>1</v>
      </c>
      <c r="K525" s="226">
        <v>0</v>
      </c>
      <c r="L525" s="227">
        <v>436</v>
      </c>
      <c r="M525" s="372"/>
    </row>
    <row r="526" spans="1:13" ht="15.75" customHeight="1" thickBot="1">
      <c r="A526" s="224" t="s">
        <v>71</v>
      </c>
      <c r="B526" s="225">
        <v>146</v>
      </c>
      <c r="C526" s="225">
        <v>107</v>
      </c>
      <c r="D526" s="225">
        <v>2</v>
      </c>
      <c r="E526" s="225">
        <v>0</v>
      </c>
      <c r="F526" s="225">
        <v>4</v>
      </c>
      <c r="G526" s="225">
        <v>3</v>
      </c>
      <c r="H526" s="226">
        <v>1</v>
      </c>
      <c r="I526" s="225">
        <v>5</v>
      </c>
      <c r="J526" s="225">
        <v>3</v>
      </c>
      <c r="K526" s="226">
        <v>0</v>
      </c>
      <c r="L526" s="227">
        <v>271</v>
      </c>
      <c r="M526" s="372"/>
    </row>
    <row r="527" spans="1:13" ht="15.75" customHeight="1" thickBot="1">
      <c r="A527" s="224" t="s">
        <v>73</v>
      </c>
      <c r="B527" s="225">
        <v>361</v>
      </c>
      <c r="C527" s="225">
        <v>226</v>
      </c>
      <c r="D527" s="225">
        <v>3</v>
      </c>
      <c r="E527" s="225">
        <v>8</v>
      </c>
      <c r="F527" s="225">
        <v>1</v>
      </c>
      <c r="G527" s="225">
        <v>0</v>
      </c>
      <c r="H527" s="226">
        <v>0</v>
      </c>
      <c r="I527" s="225">
        <v>2</v>
      </c>
      <c r="J527" s="225">
        <v>1</v>
      </c>
      <c r="K527" s="226">
        <v>0</v>
      </c>
      <c r="L527" s="227">
        <v>602</v>
      </c>
      <c r="M527" s="372"/>
    </row>
    <row r="528" spans="1:13" ht="15.75" customHeight="1" thickBot="1">
      <c r="A528" s="224" t="s">
        <v>319</v>
      </c>
      <c r="B528" s="225">
        <v>278</v>
      </c>
      <c r="C528" s="225">
        <v>232</v>
      </c>
      <c r="D528" s="225">
        <v>5</v>
      </c>
      <c r="E528" s="225">
        <v>4</v>
      </c>
      <c r="F528" s="225">
        <v>2</v>
      </c>
      <c r="G528" s="225">
        <v>3</v>
      </c>
      <c r="H528" s="226">
        <v>0</v>
      </c>
      <c r="I528" s="225">
        <v>3</v>
      </c>
      <c r="J528" s="225">
        <v>2</v>
      </c>
      <c r="K528" s="226">
        <v>0</v>
      </c>
      <c r="L528" s="227">
        <v>529</v>
      </c>
      <c r="M528" s="372"/>
    </row>
    <row r="529" spans="1:13" ht="15.75" customHeight="1" thickBot="1">
      <c r="A529" s="224" t="s">
        <v>325</v>
      </c>
      <c r="B529" s="225">
        <v>126</v>
      </c>
      <c r="C529" s="225">
        <v>147</v>
      </c>
      <c r="D529" s="225">
        <v>1</v>
      </c>
      <c r="E529" s="225">
        <v>0</v>
      </c>
      <c r="F529" s="225">
        <v>20</v>
      </c>
      <c r="G529" s="225">
        <v>2</v>
      </c>
      <c r="H529" s="226">
        <v>10</v>
      </c>
      <c r="I529" s="225">
        <v>2</v>
      </c>
      <c r="J529" s="225">
        <v>0</v>
      </c>
      <c r="K529" s="226">
        <v>0</v>
      </c>
      <c r="L529" s="227">
        <v>308</v>
      </c>
      <c r="M529" s="372"/>
    </row>
    <row r="530" spans="1:13" ht="15.75" customHeight="1" thickBot="1">
      <c r="A530" s="224" t="s">
        <v>584</v>
      </c>
      <c r="B530" s="225">
        <v>294</v>
      </c>
      <c r="C530" s="225">
        <v>221</v>
      </c>
      <c r="D530" s="225">
        <v>2</v>
      </c>
      <c r="E530" s="225">
        <v>12</v>
      </c>
      <c r="F530" s="225">
        <v>1</v>
      </c>
      <c r="G530" s="225">
        <v>0</v>
      </c>
      <c r="H530" s="226">
        <v>0</v>
      </c>
      <c r="I530" s="225">
        <v>3</v>
      </c>
      <c r="J530" s="225">
        <v>1</v>
      </c>
      <c r="K530" s="226">
        <v>0</v>
      </c>
      <c r="L530" s="227">
        <v>534</v>
      </c>
      <c r="M530" s="372"/>
    </row>
    <row r="531" spans="1:13" ht="15.75" customHeight="1" thickBot="1">
      <c r="A531" s="224" t="s">
        <v>321</v>
      </c>
      <c r="B531" s="225">
        <v>332</v>
      </c>
      <c r="C531" s="225">
        <v>270</v>
      </c>
      <c r="D531" s="225">
        <v>1</v>
      </c>
      <c r="E531" s="225">
        <v>0</v>
      </c>
      <c r="F531" s="225">
        <v>0</v>
      </c>
      <c r="G531" s="225">
        <v>0</v>
      </c>
      <c r="H531" s="226">
        <v>0</v>
      </c>
      <c r="I531" s="225">
        <v>4</v>
      </c>
      <c r="J531" s="225">
        <v>3</v>
      </c>
      <c r="K531" s="226">
        <v>0</v>
      </c>
      <c r="L531" s="227">
        <v>610</v>
      </c>
      <c r="M531" s="372"/>
    </row>
    <row r="532" spans="1:13" ht="15.75" customHeight="1" thickBot="1">
      <c r="A532" s="224" t="s">
        <v>326</v>
      </c>
      <c r="B532" s="225">
        <v>193</v>
      </c>
      <c r="C532" s="225">
        <v>240</v>
      </c>
      <c r="D532" s="225">
        <v>9</v>
      </c>
      <c r="E532" s="225">
        <v>10</v>
      </c>
      <c r="F532" s="225">
        <v>3</v>
      </c>
      <c r="G532" s="225">
        <v>0</v>
      </c>
      <c r="H532" s="226">
        <v>8</v>
      </c>
      <c r="I532" s="225">
        <v>0</v>
      </c>
      <c r="J532" s="225">
        <v>1</v>
      </c>
      <c r="K532" s="226">
        <v>0</v>
      </c>
      <c r="L532" s="227">
        <v>464</v>
      </c>
      <c r="M532" s="372"/>
    </row>
    <row r="533" spans="1:13" ht="15.75" customHeight="1" thickBot="1">
      <c r="A533" s="224" t="s">
        <v>322</v>
      </c>
      <c r="B533" s="225">
        <v>317</v>
      </c>
      <c r="C533" s="225">
        <v>231</v>
      </c>
      <c r="D533" s="225">
        <v>5</v>
      </c>
      <c r="E533" s="225">
        <v>1</v>
      </c>
      <c r="F533" s="225">
        <v>1</v>
      </c>
      <c r="G533" s="225">
        <v>0</v>
      </c>
      <c r="H533" s="226">
        <v>0</v>
      </c>
      <c r="I533" s="225">
        <v>0</v>
      </c>
      <c r="J533" s="225">
        <v>1</v>
      </c>
      <c r="K533" s="226">
        <v>0</v>
      </c>
      <c r="L533" s="227">
        <v>556</v>
      </c>
      <c r="M533" s="372"/>
    </row>
    <row r="534" spans="1:13" ht="15.75" customHeight="1" thickBot="1">
      <c r="A534" s="224" t="s">
        <v>323</v>
      </c>
      <c r="B534" s="225">
        <v>216</v>
      </c>
      <c r="C534" s="225">
        <v>123</v>
      </c>
      <c r="D534" s="225">
        <v>2</v>
      </c>
      <c r="E534" s="225">
        <v>0</v>
      </c>
      <c r="F534" s="225">
        <v>1</v>
      </c>
      <c r="G534" s="225">
        <v>5</v>
      </c>
      <c r="H534" s="226">
        <v>0</v>
      </c>
      <c r="I534" s="225">
        <v>2</v>
      </c>
      <c r="J534" s="225">
        <v>4</v>
      </c>
      <c r="K534" s="226">
        <v>0</v>
      </c>
      <c r="L534" s="227">
        <v>353</v>
      </c>
      <c r="M534" s="372"/>
    </row>
    <row r="535" spans="1:13" ht="15.75" customHeight="1" thickBot="1">
      <c r="A535" s="224" t="s">
        <v>327</v>
      </c>
      <c r="B535" s="225">
        <v>527</v>
      </c>
      <c r="C535" s="225">
        <v>236</v>
      </c>
      <c r="D535" s="225">
        <v>6</v>
      </c>
      <c r="E535" s="225">
        <v>0</v>
      </c>
      <c r="F535" s="225">
        <v>2</v>
      </c>
      <c r="G535" s="225">
        <v>2</v>
      </c>
      <c r="H535" s="226">
        <v>0</v>
      </c>
      <c r="I535" s="225">
        <v>0</v>
      </c>
      <c r="J535" s="225">
        <v>2</v>
      </c>
      <c r="K535" s="226">
        <v>0</v>
      </c>
      <c r="L535" s="227">
        <v>775</v>
      </c>
      <c r="M535" s="372"/>
    </row>
    <row r="536" spans="1:13" ht="15.75" customHeight="1" thickBot="1">
      <c r="A536" s="224" t="s">
        <v>324</v>
      </c>
      <c r="B536" s="225">
        <v>204</v>
      </c>
      <c r="C536" s="225">
        <v>214</v>
      </c>
      <c r="D536" s="225">
        <v>2</v>
      </c>
      <c r="E536" s="225">
        <v>0</v>
      </c>
      <c r="F536" s="225">
        <v>10</v>
      </c>
      <c r="G536" s="225">
        <v>1</v>
      </c>
      <c r="H536" s="226">
        <v>4</v>
      </c>
      <c r="I536" s="225">
        <v>1</v>
      </c>
      <c r="J536" s="225">
        <v>0</v>
      </c>
      <c r="K536" s="226">
        <v>1</v>
      </c>
      <c r="L536" s="227">
        <v>437</v>
      </c>
      <c r="M536" s="372"/>
    </row>
    <row r="537" spans="1:13" ht="15.75" customHeight="1" thickBot="1">
      <c r="A537" s="229" t="s">
        <v>618</v>
      </c>
      <c r="B537" s="230">
        <v>3220</v>
      </c>
      <c r="C537" s="230">
        <v>2440</v>
      </c>
      <c r="D537" s="230">
        <v>43</v>
      </c>
      <c r="E537" s="230">
        <v>36</v>
      </c>
      <c r="F537" s="230">
        <v>55</v>
      </c>
      <c r="G537" s="230">
        <v>16</v>
      </c>
      <c r="H537" s="230">
        <v>23</v>
      </c>
      <c r="I537" s="230">
        <v>22</v>
      </c>
      <c r="J537" s="230">
        <v>19</v>
      </c>
      <c r="K537" s="230">
        <v>1</v>
      </c>
      <c r="L537" s="231">
        <v>5.875</v>
      </c>
      <c r="M537" s="373"/>
    </row>
    <row r="538" spans="1:13" ht="15.75" customHeight="1" thickBot="1">
      <c r="A538" s="236"/>
      <c r="B538" s="236"/>
      <c r="C538" s="236"/>
      <c r="D538" s="236"/>
      <c r="E538" s="236"/>
      <c r="F538" s="236"/>
      <c r="G538" s="236"/>
      <c r="H538" s="236"/>
      <c r="I538" s="236"/>
      <c r="J538" s="236"/>
      <c r="K538" s="236"/>
      <c r="L538" s="237" t="s">
        <v>621</v>
      </c>
      <c r="M538" s="236"/>
    </row>
    <row r="539" spans="1:13" ht="15.75" customHeight="1">
      <c r="A539" s="1"/>
    </row>
    <row r="540" spans="1:13" ht="15.75" customHeight="1">
      <c r="A540" s="72" t="s">
        <v>291</v>
      </c>
      <c r="B540" s="73"/>
      <c r="C540" s="73"/>
    </row>
    <row r="541" spans="1:13" ht="15.75" customHeight="1">
      <c r="A541" s="73"/>
      <c r="B541" s="73"/>
      <c r="C541" s="73"/>
    </row>
    <row r="542" spans="1:13" ht="15.75" customHeight="1">
      <c r="A542" s="359" t="s">
        <v>292</v>
      </c>
      <c r="B542" s="359"/>
      <c r="C542" s="359"/>
    </row>
    <row r="543" spans="1:13" ht="15.75" customHeight="1">
      <c r="A543" s="73"/>
      <c r="B543" s="73"/>
      <c r="C543" s="73"/>
    </row>
    <row r="544" spans="1:13" ht="15.75" customHeight="1">
      <c r="A544" s="78" t="s">
        <v>293</v>
      </c>
      <c r="B544" s="73"/>
      <c r="C544" s="73"/>
    </row>
    <row r="545" spans="1:3" ht="15.75" customHeight="1">
      <c r="A545" s="370" t="s">
        <v>294</v>
      </c>
      <c r="B545" s="359"/>
      <c r="C545" s="359"/>
    </row>
    <row r="546" spans="1:3" ht="15.75" customHeight="1">
      <c r="A546" s="359" t="s">
        <v>295</v>
      </c>
      <c r="B546" s="359"/>
      <c r="C546" s="359"/>
    </row>
    <row r="547" spans="1:3" ht="15.75" customHeight="1">
      <c r="A547" s="359" t="s">
        <v>296</v>
      </c>
      <c r="B547" s="359"/>
      <c r="C547" s="359"/>
    </row>
    <row r="548" spans="1:3" ht="15.75" customHeight="1">
      <c r="A548" s="359" t="s">
        <v>297</v>
      </c>
      <c r="B548" s="359"/>
      <c r="C548" s="359"/>
    </row>
    <row r="549" spans="1:3" ht="15.75" customHeight="1" thickBot="1">
      <c r="A549" s="73"/>
      <c r="B549" s="73"/>
      <c r="C549" s="73"/>
    </row>
    <row r="550" spans="1:3" ht="15.75" customHeight="1" thickBot="1">
      <c r="A550" s="380" t="s">
        <v>683</v>
      </c>
      <c r="B550" s="381"/>
      <c r="C550" s="381"/>
    </row>
    <row r="551" spans="1:3" ht="15.75" customHeight="1" thickBot="1">
      <c r="A551" s="79" t="s">
        <v>298</v>
      </c>
      <c r="B551" s="80" t="s">
        <v>299</v>
      </c>
      <c r="C551" s="80" t="s">
        <v>300</v>
      </c>
    </row>
    <row r="552" spans="1:3" ht="15.75" thickBot="1">
      <c r="A552" s="81" t="s">
        <v>301</v>
      </c>
      <c r="B552" s="82">
        <v>1600</v>
      </c>
      <c r="C552" s="82">
        <v>4373</v>
      </c>
    </row>
    <row r="553" spans="1:3" ht="15.75" customHeight="1" thickBot="1">
      <c r="A553" s="81" t="s">
        <v>302</v>
      </c>
      <c r="B553" s="82">
        <v>1750</v>
      </c>
      <c r="C553" s="82" t="s">
        <v>693</v>
      </c>
    </row>
    <row r="554" spans="1:3" ht="15.75" thickBot="1">
      <c r="A554" s="81" t="s">
        <v>303</v>
      </c>
      <c r="B554" s="256">
        <v>1538</v>
      </c>
      <c r="C554" s="82">
        <v>12528</v>
      </c>
    </row>
    <row r="555" spans="1:3" ht="30.75" thickBot="1">
      <c r="A555" s="81" t="s">
        <v>304</v>
      </c>
      <c r="B555" s="256">
        <v>1050</v>
      </c>
      <c r="C555" s="82" t="s">
        <v>693</v>
      </c>
    </row>
    <row r="556" spans="1:3" ht="15.75" thickBot="1">
      <c r="A556" s="81" t="s">
        <v>305</v>
      </c>
      <c r="B556" s="82">
        <v>2165</v>
      </c>
      <c r="C556" s="82">
        <v>2751</v>
      </c>
    </row>
    <row r="557" spans="1:3" ht="15.75" customHeight="1" thickBot="1">
      <c r="A557" s="83" t="s">
        <v>306</v>
      </c>
      <c r="B557" s="84">
        <v>8103</v>
      </c>
      <c r="C557" s="84">
        <v>19625</v>
      </c>
    </row>
    <row r="558" spans="1:3" s="195" customFormat="1" ht="15.75" customHeight="1" thickBot="1">
      <c r="A558" s="83" t="s">
        <v>694</v>
      </c>
      <c r="B558" s="196">
        <v>62</v>
      </c>
      <c r="C558" s="238"/>
    </row>
    <row r="559" spans="1:3" ht="30" customHeight="1" thickBot="1">
      <c r="A559" s="83" t="s">
        <v>202</v>
      </c>
      <c r="B559" s="382">
        <v>27728</v>
      </c>
      <c r="C559" s="383"/>
    </row>
    <row r="560" spans="1:3" ht="15.75" customHeight="1">
      <c r="A560" s="73"/>
      <c r="B560" s="73"/>
      <c r="C560" s="73"/>
    </row>
    <row r="561" spans="1:3" ht="15.75" customHeight="1">
      <c r="A561" s="78" t="s">
        <v>307</v>
      </c>
      <c r="B561" s="73"/>
      <c r="C561" s="73"/>
    </row>
    <row r="562" spans="1:3" ht="15.75" customHeight="1">
      <c r="A562" s="78"/>
      <c r="B562" s="73"/>
      <c r="C562" s="73"/>
    </row>
    <row r="563" spans="1:3" ht="15.75" customHeight="1">
      <c r="A563" s="359" t="s">
        <v>308</v>
      </c>
      <c r="B563" s="359"/>
      <c r="C563" s="359"/>
    </row>
    <row r="564" spans="1:3" ht="15.75" customHeight="1">
      <c r="A564" s="359" t="s">
        <v>309</v>
      </c>
      <c r="B564" s="359"/>
      <c r="C564" s="359"/>
    </row>
    <row r="565" spans="1:3" ht="15.75" customHeight="1">
      <c r="A565" s="359" t="s">
        <v>310</v>
      </c>
      <c r="B565" s="359"/>
      <c r="C565" s="359"/>
    </row>
    <row r="566" spans="1:3" ht="15.75" customHeight="1">
      <c r="A566" s="78" t="s">
        <v>311</v>
      </c>
      <c r="B566" s="73"/>
      <c r="C566" s="73"/>
    </row>
    <row r="567" spans="1:3" ht="15.75" customHeight="1" thickBot="1">
      <c r="A567" s="73"/>
      <c r="B567" s="73"/>
      <c r="C567" s="73"/>
    </row>
    <row r="568" spans="1:3" ht="15.75" customHeight="1" thickBot="1">
      <c r="A568" s="79" t="s">
        <v>312</v>
      </c>
      <c r="B568" s="80" t="s">
        <v>313</v>
      </c>
      <c r="C568" s="80" t="s">
        <v>314</v>
      </c>
    </row>
    <row r="569" spans="1:3" ht="15.75" customHeight="1" thickBot="1">
      <c r="A569" s="85" t="s">
        <v>315</v>
      </c>
      <c r="B569" s="82">
        <v>22</v>
      </c>
      <c r="C569" s="82">
        <v>100</v>
      </c>
    </row>
    <row r="570" spans="1:3" ht="15.75" customHeight="1" thickBot="1">
      <c r="A570" s="85" t="s">
        <v>316</v>
      </c>
      <c r="B570" s="82">
        <v>49</v>
      </c>
      <c r="C570" s="82">
        <v>0</v>
      </c>
    </row>
    <row r="571" spans="1:3" ht="15.75" customHeight="1" thickBot="1">
      <c r="A571" s="85" t="s">
        <v>317</v>
      </c>
      <c r="B571" s="82">
        <v>19</v>
      </c>
      <c r="C571" s="82">
        <v>0</v>
      </c>
    </row>
    <row r="572" spans="1:3" ht="15.75" customHeight="1" thickBot="1">
      <c r="A572" s="257" t="s">
        <v>684</v>
      </c>
      <c r="B572" s="82">
        <v>22</v>
      </c>
      <c r="C572" s="82">
        <v>2266200</v>
      </c>
    </row>
    <row r="573" spans="1:3" ht="15.75" customHeight="1" thickBot="1">
      <c r="A573" s="257" t="s">
        <v>685</v>
      </c>
      <c r="B573" s="82">
        <v>17</v>
      </c>
      <c r="C573" s="82">
        <v>39050</v>
      </c>
    </row>
    <row r="574" spans="1:3" ht="15.75" customHeight="1" thickBot="1">
      <c r="A574" s="257" t="s">
        <v>686</v>
      </c>
      <c r="B574" s="82">
        <v>28</v>
      </c>
      <c r="C574" s="82">
        <v>289300</v>
      </c>
    </row>
    <row r="575" spans="1:3" ht="15.75" customHeight="1" thickBot="1">
      <c r="A575" s="257" t="s">
        <v>687</v>
      </c>
      <c r="B575" s="82">
        <v>41</v>
      </c>
      <c r="C575" s="82">
        <v>79600</v>
      </c>
    </row>
    <row r="576" spans="1:3" ht="15.75" customHeight="1" thickBot="1">
      <c r="A576" s="257" t="s">
        <v>688</v>
      </c>
      <c r="B576" s="82">
        <v>28</v>
      </c>
      <c r="C576" s="82">
        <v>44300</v>
      </c>
    </row>
    <row r="577" spans="1:3" ht="15.75" customHeight="1" thickBot="1">
      <c r="A577" s="257" t="s">
        <v>689</v>
      </c>
      <c r="B577" s="82">
        <v>69</v>
      </c>
      <c r="C577" s="82">
        <v>114160</v>
      </c>
    </row>
    <row r="578" spans="1:3" ht="15.75" customHeight="1" thickBot="1">
      <c r="A578" s="257" t="s">
        <v>690</v>
      </c>
      <c r="B578" s="82">
        <v>66</v>
      </c>
      <c r="C578" s="82">
        <v>204800</v>
      </c>
    </row>
    <row r="579" spans="1:3" ht="15.75" customHeight="1" thickBot="1">
      <c r="A579" s="257" t="s">
        <v>691</v>
      </c>
      <c r="B579" s="82">
        <v>40</v>
      </c>
      <c r="C579" s="82">
        <v>15000</v>
      </c>
    </row>
    <row r="580" spans="1:3" ht="15.75" customHeight="1" thickBot="1">
      <c r="A580" s="257" t="s">
        <v>692</v>
      </c>
      <c r="B580" s="82">
        <v>39</v>
      </c>
      <c r="C580" s="82">
        <v>339000</v>
      </c>
    </row>
    <row r="581" spans="1:3" ht="15.75" customHeight="1" thickBot="1">
      <c r="A581" s="258" t="s">
        <v>306</v>
      </c>
      <c r="B581" s="259">
        <f>SUM(B569:B580)</f>
        <v>440</v>
      </c>
      <c r="C581" s="259">
        <f>SUM(C569:C580)</f>
        <v>3391510</v>
      </c>
    </row>
    <row r="582" spans="1:3" ht="15.75" customHeight="1">
      <c r="A582" s="1"/>
    </row>
    <row r="583" spans="1:3" ht="15.75" customHeight="1">
      <c r="A583" s="1"/>
    </row>
    <row r="584" spans="1:3" ht="15.75" customHeight="1">
      <c r="A584" s="1"/>
    </row>
    <row r="585" spans="1:3" ht="15.75" customHeight="1">
      <c r="A585" s="1"/>
    </row>
    <row r="586" spans="1:3" ht="15.75" customHeight="1">
      <c r="A586" s="1"/>
    </row>
    <row r="587" spans="1:3" ht="15.75" customHeight="1">
      <c r="A587" s="1"/>
    </row>
    <row r="588" spans="1:3" ht="15.75" customHeight="1">
      <c r="A588" s="1"/>
    </row>
    <row r="589" spans="1:3" ht="15.75" customHeight="1">
      <c r="A589" s="1"/>
    </row>
    <row r="590" spans="1:3" ht="15.75" customHeight="1">
      <c r="A590" s="1"/>
    </row>
    <row r="591" spans="1:3" ht="15.75" customHeight="1">
      <c r="A591" s="1"/>
    </row>
    <row r="592" spans="1:3" ht="15.75" customHeight="1">
      <c r="A592" s="1"/>
    </row>
    <row r="593" spans="1:1" ht="15.75" customHeight="1">
      <c r="A593" s="1"/>
    </row>
    <row r="594" spans="1:1" ht="15.75" customHeight="1">
      <c r="A594" s="1"/>
    </row>
    <row r="595" spans="1:1" ht="15.75" customHeight="1">
      <c r="A595" s="1"/>
    </row>
    <row r="596" spans="1:1" ht="15.75" customHeight="1">
      <c r="A596" s="1"/>
    </row>
    <row r="597" spans="1:1" ht="15.75" customHeight="1">
      <c r="A597" s="1"/>
    </row>
    <row r="598" spans="1:1" ht="15.75" customHeight="1">
      <c r="A598" s="1"/>
    </row>
    <row r="599" spans="1:1" ht="15.75" customHeight="1">
      <c r="A599" s="1"/>
    </row>
    <row r="600" spans="1:1" ht="15.75" customHeight="1">
      <c r="A600" s="1"/>
    </row>
    <row r="601" spans="1:1" ht="15.75" customHeight="1">
      <c r="A601" s="1"/>
    </row>
    <row r="602" spans="1:1" ht="15.75" customHeight="1">
      <c r="A602" s="1"/>
    </row>
    <row r="603" spans="1:1" ht="15.75" customHeight="1">
      <c r="A603" s="1"/>
    </row>
    <row r="604" spans="1:1" ht="15.75" customHeight="1">
      <c r="A604" s="1"/>
    </row>
    <row r="605" spans="1:1" ht="15.75" customHeight="1"/>
    <row r="606" spans="1:1" ht="15.75" customHeight="1"/>
    <row r="607" spans="1:1" ht="15.75" customHeight="1"/>
    <row r="608" spans="1:1"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sheetData>
  <mergeCells count="180">
    <mergeCell ref="A565:C565"/>
    <mergeCell ref="A542:C542"/>
    <mergeCell ref="A545:C545"/>
    <mergeCell ref="A546:C546"/>
    <mergeCell ref="A547:C547"/>
    <mergeCell ref="M523:M537"/>
    <mergeCell ref="A524:K524"/>
    <mergeCell ref="A497:C497"/>
    <mergeCell ref="A499:C499"/>
    <mergeCell ref="A564:C564"/>
    <mergeCell ref="M507:M521"/>
    <mergeCell ref="A508:K508"/>
    <mergeCell ref="A498:C498"/>
    <mergeCell ref="A548:C548"/>
    <mergeCell ref="A550:C550"/>
    <mergeCell ref="B559:C559"/>
    <mergeCell ref="A563:C563"/>
    <mergeCell ref="A500:C500"/>
    <mergeCell ref="A504:C504"/>
    <mergeCell ref="A466:E466"/>
    <mergeCell ref="A472:E472"/>
    <mergeCell ref="A490:C490"/>
    <mergeCell ref="A491:C491"/>
    <mergeCell ref="E89:F89"/>
    <mergeCell ref="E90:F90"/>
    <mergeCell ref="E91:F91"/>
    <mergeCell ref="E92:F92"/>
    <mergeCell ref="E93:F93"/>
    <mergeCell ref="E94:F94"/>
    <mergeCell ref="E412:G412"/>
    <mergeCell ref="E413:G413"/>
    <mergeCell ref="E425:G425"/>
    <mergeCell ref="A446:E446"/>
    <mergeCell ref="C447:E447"/>
    <mergeCell ref="F431:G431"/>
    <mergeCell ref="A442:A443"/>
    <mergeCell ref="B442:B443"/>
    <mergeCell ref="C442:C443"/>
    <mergeCell ref="D442:D443"/>
    <mergeCell ref="E396:G396"/>
    <mergeCell ref="E397:G397"/>
    <mergeCell ref="A400:G400"/>
    <mergeCell ref="E403:G403"/>
    <mergeCell ref="E404:G404"/>
    <mergeCell ref="E414:G414"/>
    <mergeCell ref="A416:G416"/>
    <mergeCell ref="E419:G419"/>
    <mergeCell ref="E420:G420"/>
    <mergeCell ref="A421:A422"/>
    <mergeCell ref="B421:B422"/>
    <mergeCell ref="D421:D422"/>
    <mergeCell ref="E421:G421"/>
    <mergeCell ref="E422:G422"/>
    <mergeCell ref="E423:G423"/>
    <mergeCell ref="E424:G424"/>
    <mergeCell ref="E405:G405"/>
    <mergeCell ref="A408:G408"/>
    <mergeCell ref="E411:G411"/>
    <mergeCell ref="F162:H162"/>
    <mergeCell ref="A150:A154"/>
    <mergeCell ref="E389:G389"/>
    <mergeCell ref="A391:G391"/>
    <mergeCell ref="E394:G394"/>
    <mergeCell ref="E395:G395"/>
    <mergeCell ref="A192:F192"/>
    <mergeCell ref="A312:G312"/>
    <mergeCell ref="B313:C313"/>
    <mergeCell ref="B314:C314"/>
    <mergeCell ref="B315:C315"/>
    <mergeCell ref="B316:C316"/>
    <mergeCell ref="B317:C317"/>
    <mergeCell ref="B318:C318"/>
    <mergeCell ref="B319:C319"/>
    <mergeCell ref="A320:C320"/>
    <mergeCell ref="A176:H176"/>
    <mergeCell ref="F178:H178"/>
    <mergeCell ref="F168:H168"/>
    <mergeCell ref="F169:H169"/>
    <mergeCell ref="A170:A172"/>
    <mergeCell ref="B170:B172"/>
    <mergeCell ref="F170:H172"/>
    <mergeCell ref="F173:H173"/>
    <mergeCell ref="F163:H163"/>
    <mergeCell ref="F164:H164"/>
    <mergeCell ref="F165:H165"/>
    <mergeCell ref="F166:H166"/>
    <mergeCell ref="F167:H167"/>
    <mergeCell ref="F188:H188"/>
    <mergeCell ref="F189:H189"/>
    <mergeCell ref="F185:H185"/>
    <mergeCell ref="A182:A183"/>
    <mergeCell ref="B182:B183"/>
    <mergeCell ref="F182:H183"/>
    <mergeCell ref="F184:H184"/>
    <mergeCell ref="F179:H179"/>
    <mergeCell ref="F180:H180"/>
    <mergeCell ref="F181:H181"/>
    <mergeCell ref="F186:H186"/>
    <mergeCell ref="F187:H187"/>
    <mergeCell ref="B150:B154"/>
    <mergeCell ref="F150:H154"/>
    <mergeCell ref="A157:H157"/>
    <mergeCell ref="F161:H161"/>
    <mergeCell ref="F147:H147"/>
    <mergeCell ref="F143:H143"/>
    <mergeCell ref="F144:H144"/>
    <mergeCell ref="F145:H145"/>
    <mergeCell ref="F135:H135"/>
    <mergeCell ref="A139:H139"/>
    <mergeCell ref="F142:H142"/>
    <mergeCell ref="F146:H146"/>
    <mergeCell ref="A148:A149"/>
    <mergeCell ref="B148:B149"/>
    <mergeCell ref="F148:H149"/>
    <mergeCell ref="F134:H134"/>
    <mergeCell ref="F136:H136"/>
    <mergeCell ref="F137:H137"/>
    <mergeCell ref="C76:E76"/>
    <mergeCell ref="C77:E77"/>
    <mergeCell ref="E85:F85"/>
    <mergeCell ref="C78:E78"/>
    <mergeCell ref="C79:E79"/>
    <mergeCell ref="C80:E80"/>
    <mergeCell ref="C81:E81"/>
    <mergeCell ref="C107:F107"/>
    <mergeCell ref="F133:H133"/>
    <mergeCell ref="G101:G102"/>
    <mergeCell ref="H101:H102"/>
    <mergeCell ref="F113:H113"/>
    <mergeCell ref="A130:H130"/>
    <mergeCell ref="C73:E73"/>
    <mergeCell ref="C74:E74"/>
    <mergeCell ref="C75:E75"/>
    <mergeCell ref="E86:F86"/>
    <mergeCell ref="E87:F87"/>
    <mergeCell ref="E88:F88"/>
    <mergeCell ref="A101:A102"/>
    <mergeCell ref="D101:D102"/>
    <mergeCell ref="E101:E102"/>
    <mergeCell ref="E95:F95"/>
    <mergeCell ref="E96:F96"/>
    <mergeCell ref="E97:F97"/>
    <mergeCell ref="B101:B102"/>
    <mergeCell ref="F101:F102"/>
    <mergeCell ref="A2:H2"/>
    <mergeCell ref="A8:H13"/>
    <mergeCell ref="A16:H21"/>
    <mergeCell ref="A24:C24"/>
    <mergeCell ref="D24:E24"/>
    <mergeCell ref="D25:E25"/>
    <mergeCell ref="D26:E26"/>
    <mergeCell ref="D27:E27"/>
    <mergeCell ref="D28:E28"/>
    <mergeCell ref="D29:E29"/>
    <mergeCell ref="D30:E30"/>
    <mergeCell ref="D31:E31"/>
    <mergeCell ref="D32:E32"/>
    <mergeCell ref="D33:E33"/>
    <mergeCell ref="A39:C39"/>
    <mergeCell ref="D39:E39"/>
    <mergeCell ref="A41:F43"/>
    <mergeCell ref="C52:E52"/>
    <mergeCell ref="C53:E53"/>
    <mergeCell ref="C54:E54"/>
    <mergeCell ref="A55:A56"/>
    <mergeCell ref="B55:B56"/>
    <mergeCell ref="C55:E56"/>
    <mergeCell ref="C69:E69"/>
    <mergeCell ref="C70:E70"/>
    <mergeCell ref="C71:E71"/>
    <mergeCell ref="C72:E72"/>
    <mergeCell ref="C57:E57"/>
    <mergeCell ref="C58:E58"/>
    <mergeCell ref="C59:E59"/>
    <mergeCell ref="C60:E60"/>
    <mergeCell ref="C61:E61"/>
    <mergeCell ref="C62:E62"/>
    <mergeCell ref="C63:E63"/>
    <mergeCell ref="C64:E64"/>
    <mergeCell ref="C65:E65"/>
  </mergeCells>
  <hyperlinks>
    <hyperlink ref="F162" r:id="rId1"/>
    <hyperlink ref="F163" r:id="rId2"/>
    <hyperlink ref="F164" r:id="rId3"/>
    <hyperlink ref="F165" r:id="rId4"/>
    <hyperlink ref="F166" r:id="rId5"/>
    <hyperlink ref="F167" r:id="rId6"/>
    <hyperlink ref="F168" r:id="rId7"/>
    <hyperlink ref="F169" r:id="rId8"/>
    <hyperlink ref="F170" r:id="rId9"/>
    <hyperlink ref="F173" r:id="rId10"/>
    <hyperlink ref="F179" r:id="rId11" location="oferentes" display="https://www.contrataciones.gov.py/licitaciones/adjudicacion/393608-contratacion-seguro-vehiculos-dinapi-1/resumen-adjudicacion.html - oferentes"/>
    <hyperlink ref="F180" r:id="rId12" location="proveedores" display="https://www.contrataciones.gov.py/licitaciones/adjudicacion/393624-contratacion-seguro-medico-funcionarios-dinapi-1/resumen-adjudicacion.html - proveedores"/>
    <hyperlink ref="F181" r:id="rId13" location="proveedores" display="https://www.contrataciones.gov.py/licitaciones/adjudicacion/401261-adquisicion-automovil-tipo-hatchback-dinapi-1/resumen-adjudicacion.html - proveedores"/>
    <hyperlink ref="F182" r:id="rId14" location="proveedores" display="https://www.contrataciones.gov.py/licitaciones/adjudicacion/402353-adquisicion-bienes-usos-varios-1/resumen-adjudicacion.html - proveedores"/>
    <hyperlink ref="F184" r:id="rId15" location="proveedores" display="https://www.contrataciones.gov.py/licitaciones/adjudicacion/402851-adquisicion-telefonos-ip-otros-1/resumen-adjudicacion.html - proveedores"/>
    <hyperlink ref="F185" r:id="rId16" location="proveedores" display="https://www.contrataciones.gov.py/licitaciones/adjudicacion/403462-adquisicion-pasajes-aereos-plurianual-1/resumen-adjudicacion.html - proveedores"/>
    <hyperlink ref="F186" r:id="rId17" location="proveedores" display="https://www.contrataciones.gov.py/sin-difusion-convocatoria/403644-locacion-inmueble-determinado-lc-n-01-2021-alquiler-inmueble-determinado-oficinas-di-1.html - proveedores"/>
    <hyperlink ref="F187" r:id="rId18" location="proveedores" display="https://www.contrataciones.gov.py/licitaciones/adjudicacion/403897-adquisicion-memoria-servidor-dell-power-edge-640-1/resumen-adjudicacion.html - proveedores"/>
    <hyperlink ref="F188" r:id="rId19" location="proveedores" display="https://www.contrataciones.gov.py/licitaciones/adjudicacion/397758-mantenimiento-reparacion-vehiculos-talleres-oficiales-marcas-isuzu-nissan-contrato-1/resumen-adjudicacion.html - proveedores"/>
    <hyperlink ref="F189" r:id="rId20" location="proveedores" display="https://www.contrataciones.gov.py/licitaciones/adjudicacion/401340-adquisicion-servidores-webservices-1/resumen-adjudicacion.html - proveedores"/>
    <hyperlink ref="E425" r:id="rId21"/>
    <hyperlink ref="E424" r:id="rId22"/>
    <hyperlink ref="E423" r:id="rId23"/>
    <hyperlink ref="E422" r:id="rId24"/>
    <hyperlink ref="E421" r:id="rId25"/>
    <hyperlink ref="E420" r:id="rId26"/>
    <hyperlink ref="E414" r:id="rId27"/>
    <hyperlink ref="E413" r:id="rId28"/>
    <hyperlink ref="E412" r:id="rId29"/>
    <hyperlink ref="E405" r:id="rId30"/>
    <hyperlink ref="E404" r:id="rId31"/>
    <hyperlink ref="E397" r:id="rId32"/>
    <hyperlink ref="E396" r:id="rId33"/>
    <hyperlink ref="E395" r:id="rId34"/>
    <hyperlink ref="E443" r:id="rId35"/>
    <hyperlink ref="D438" r:id="rId36"/>
    <hyperlink ref="E433" r:id="rId37"/>
  </hyperlinks>
  <pageMargins left="0.25" right="0.25" top="0.75" bottom="0.75" header="0" footer="0"/>
  <pageSetup scale="80" orientation="landscape" r:id="rId38"/>
  <drawing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131"/>
  <sheetViews>
    <sheetView workbookViewId="0">
      <selection activeCell="A34" sqref="A34"/>
    </sheetView>
  </sheetViews>
  <sheetFormatPr baseColWidth="10" defaultRowHeight="14.25"/>
  <sheetData>
    <row r="6" ht="36" customHeight="1"/>
    <row r="8" ht="34.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54" customHeight="1"/>
    <row r="21" ht="15.75" customHeight="1"/>
    <row r="22" ht="15.75" customHeight="1"/>
    <row r="24" ht="34.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90" customHeight="1"/>
    <row r="38" ht="15.75" customHeight="1"/>
    <row r="43" ht="15" customHeight="1"/>
    <row r="46" ht="15" customHeight="1"/>
    <row r="47" ht="15" customHeight="1"/>
    <row r="48" ht="15" customHeight="1"/>
    <row r="49" ht="15" customHeight="1"/>
    <row r="50" ht="49.5" customHeight="1"/>
    <row r="51" ht="16.5" customHeight="1"/>
    <row r="63" ht="54" customHeight="1"/>
    <row r="64" ht="15" customHeight="1"/>
    <row r="65" ht="15" customHeight="1"/>
    <row r="76" ht="66" customHeight="1"/>
    <row r="89" ht="66" customHeight="1"/>
    <row r="103" ht="66" customHeight="1"/>
    <row r="118" ht="36" customHeight="1"/>
    <row r="131" ht="49.5" customHeight="1"/>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Bella Franco</dc:creator>
  <cp:lastModifiedBy>Oscar Elizeche</cp:lastModifiedBy>
  <dcterms:created xsi:type="dcterms:W3CDTF">2020-10-20T14:13:51Z</dcterms:created>
  <dcterms:modified xsi:type="dcterms:W3CDTF">2021-12-29T14:06:31Z</dcterms:modified>
</cp:coreProperties>
</file>