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08" yWindow="564" windowWidth="15612" windowHeight="5244"/>
  </bookViews>
  <sheets>
    <sheet name="MATRIZ RCC_23" sheetId="1" r:id="rId1"/>
    <sheet name="Hoja 1" sheetId="2" r:id="rId2"/>
  </sheets>
  <calcPr calcId="144525"/>
  <extLst>
    <ext uri="GoogleSheetsCustomDataVersion2">
      <go:sheetsCustomData xmlns:go="http://customooxmlschemas.google.com/" r:id="" roundtripDataChecksum="+8l3SpKIY8Lm43wiah2Y0PZiKgkya2la1zDLEtP8tjY="/>
    </ext>
  </extLst>
</workbook>
</file>

<file path=xl/calcChain.xml><?xml version="1.0" encoding="utf-8"?>
<calcChain xmlns="http://schemas.openxmlformats.org/spreadsheetml/2006/main">
  <c r="E308" i="1" l="1"/>
  <c r="E306" i="1"/>
  <c r="D306" i="1"/>
  <c r="E304" i="1"/>
  <c r="F304" i="1" s="1"/>
  <c r="D304" i="1"/>
  <c r="G265" i="1"/>
  <c r="F265" i="1"/>
  <c r="F264" i="1" s="1"/>
  <c r="E264" i="1"/>
  <c r="D264" i="1"/>
  <c r="G263" i="1"/>
  <c r="F263" i="1"/>
  <c r="F262" i="1" s="1"/>
  <c r="G262" i="1"/>
  <c r="E262" i="1"/>
  <c r="D262" i="1"/>
  <c r="G261" i="1"/>
  <c r="F261" i="1"/>
  <c r="G260" i="1"/>
  <c r="F260" i="1"/>
  <c r="G259" i="1"/>
  <c r="F259" i="1"/>
  <c r="E258" i="1"/>
  <c r="E257" i="1" s="1"/>
  <c r="D258" i="1"/>
  <c r="D257" i="1" s="1"/>
  <c r="G256" i="1"/>
  <c r="F256" i="1"/>
  <c r="F255" i="1"/>
  <c r="E255" i="1"/>
  <c r="D255" i="1"/>
  <c r="G254" i="1"/>
  <c r="F254" i="1"/>
  <c r="G253" i="1"/>
  <c r="F253" i="1"/>
  <c r="G252" i="1"/>
  <c r="F252" i="1"/>
  <c r="E251" i="1"/>
  <c r="D251" i="1"/>
  <c r="D246" i="1" s="1"/>
  <c r="G250" i="1"/>
  <c r="F250" i="1"/>
  <c r="G249" i="1"/>
  <c r="F249" i="1"/>
  <c r="G248" i="1"/>
  <c r="F248" i="1"/>
  <c r="F247" i="1" s="1"/>
  <c r="E247" i="1"/>
  <c r="G247" i="1" s="1"/>
  <c r="D247" i="1"/>
  <c r="G245" i="1"/>
  <c r="F245" i="1"/>
  <c r="G244" i="1"/>
  <c r="F244" i="1"/>
  <c r="G243" i="1"/>
  <c r="F243" i="1"/>
  <c r="G242" i="1"/>
  <c r="F242" i="1"/>
  <c r="G241" i="1"/>
  <c r="F241" i="1"/>
  <c r="G240" i="1"/>
  <c r="F240" i="1"/>
  <c r="G239" i="1"/>
  <c r="F239" i="1"/>
  <c r="E238" i="1"/>
  <c r="G238" i="1" s="1"/>
  <c r="D238" i="1"/>
  <c r="G237" i="1"/>
  <c r="F237" i="1"/>
  <c r="F236" i="1"/>
  <c r="E236" i="1"/>
  <c r="G236" i="1" s="1"/>
  <c r="D236" i="1"/>
  <c r="G235" i="1"/>
  <c r="F235" i="1"/>
  <c r="G234" i="1"/>
  <c r="F234" i="1"/>
  <c r="G233" i="1"/>
  <c r="F233" i="1"/>
  <c r="F231" i="1" s="1"/>
  <c r="G232" i="1"/>
  <c r="F232" i="1"/>
  <c r="G231" i="1"/>
  <c r="E231" i="1"/>
  <c r="D231" i="1"/>
  <c r="G230" i="1"/>
  <c r="F230" i="1"/>
  <c r="G229" i="1"/>
  <c r="F229" i="1"/>
  <c r="G228" i="1"/>
  <c r="F228" i="1"/>
  <c r="G227" i="1"/>
  <c r="F227" i="1"/>
  <c r="G226" i="1"/>
  <c r="F226" i="1"/>
  <c r="G225" i="1"/>
  <c r="F225" i="1"/>
  <c r="G224" i="1"/>
  <c r="F224" i="1"/>
  <c r="G223" i="1"/>
  <c r="F223" i="1"/>
  <c r="E222" i="1"/>
  <c r="D222" i="1"/>
  <c r="G221" i="1"/>
  <c r="F221" i="1"/>
  <c r="G220" i="1"/>
  <c r="F220" i="1"/>
  <c r="G219" i="1"/>
  <c r="F219" i="1"/>
  <c r="G218" i="1"/>
  <c r="F218" i="1"/>
  <c r="G217" i="1"/>
  <c r="F217" i="1"/>
  <c r="G216" i="1"/>
  <c r="F216" i="1"/>
  <c r="E215" i="1"/>
  <c r="D215" i="1"/>
  <c r="G214" i="1"/>
  <c r="F214" i="1"/>
  <c r="F213" i="1" s="1"/>
  <c r="E213" i="1"/>
  <c r="G213" i="1" s="1"/>
  <c r="D213" i="1"/>
  <c r="G212" i="1"/>
  <c r="F212" i="1"/>
  <c r="F211" i="1" s="1"/>
  <c r="E211" i="1"/>
  <c r="G211" i="1" s="1"/>
  <c r="D211" i="1"/>
  <c r="G209" i="1"/>
  <c r="F209" i="1"/>
  <c r="F208" i="1" s="1"/>
  <c r="E208" i="1"/>
  <c r="D208" i="1"/>
  <c r="G207" i="1"/>
  <c r="F207" i="1"/>
  <c r="G206" i="1"/>
  <c r="F206" i="1"/>
  <c r="F205" i="1" s="1"/>
  <c r="E205" i="1"/>
  <c r="G205" i="1" s="1"/>
  <c r="D205" i="1"/>
  <c r="G204" i="1"/>
  <c r="G203" i="1" s="1"/>
  <c r="F204" i="1"/>
  <c r="F203" i="1" s="1"/>
  <c r="E203" i="1"/>
  <c r="D203" i="1"/>
  <c r="G202" i="1"/>
  <c r="F202" i="1"/>
  <c r="G201" i="1"/>
  <c r="F201" i="1"/>
  <c r="G200" i="1"/>
  <c r="F200" i="1"/>
  <c r="G199" i="1"/>
  <c r="F199" i="1"/>
  <c r="G198" i="1"/>
  <c r="F198" i="1"/>
  <c r="G197" i="1"/>
  <c r="F197" i="1"/>
  <c r="G196" i="1"/>
  <c r="F196" i="1"/>
  <c r="G195" i="1"/>
  <c r="F195" i="1"/>
  <c r="E194" i="1"/>
  <c r="G194" i="1" s="1"/>
  <c r="D194" i="1"/>
  <c r="G193" i="1"/>
  <c r="F193" i="1"/>
  <c r="G192" i="1"/>
  <c r="F192" i="1"/>
  <c r="G191" i="1"/>
  <c r="F191" i="1"/>
  <c r="E190" i="1"/>
  <c r="G190" i="1" s="1"/>
  <c r="D190" i="1"/>
  <c r="G189" i="1"/>
  <c r="F189" i="1"/>
  <c r="G188" i="1"/>
  <c r="F188" i="1"/>
  <c r="G187" i="1"/>
  <c r="F187" i="1"/>
  <c r="G186" i="1"/>
  <c r="F186" i="1"/>
  <c r="E185" i="1"/>
  <c r="D185" i="1"/>
  <c r="G184" i="1"/>
  <c r="F184" i="1"/>
  <c r="G183" i="1"/>
  <c r="F183" i="1"/>
  <c r="F181" i="1" s="1"/>
  <c r="G182" i="1"/>
  <c r="F182" i="1"/>
  <c r="E181" i="1"/>
  <c r="D181" i="1"/>
  <c r="G180" i="1"/>
  <c r="F180" i="1"/>
  <c r="G179" i="1"/>
  <c r="F179" i="1"/>
  <c r="G178" i="1"/>
  <c r="F178" i="1"/>
  <c r="E177" i="1"/>
  <c r="D177" i="1"/>
  <c r="G177" i="1" s="1"/>
  <c r="G176" i="1"/>
  <c r="F176" i="1"/>
  <c r="G175" i="1"/>
  <c r="F175" i="1"/>
  <c r="G174" i="1"/>
  <c r="F174" i="1"/>
  <c r="G173" i="1"/>
  <c r="F173" i="1"/>
  <c r="E172" i="1"/>
  <c r="D172" i="1"/>
  <c r="D171" i="1"/>
  <c r="G170" i="1"/>
  <c r="F170" i="1"/>
  <c r="F169" i="1"/>
  <c r="E169" i="1"/>
  <c r="G169" i="1" s="1"/>
  <c r="D169" i="1"/>
  <c r="G168" i="1"/>
  <c r="F168" i="1"/>
  <c r="F167" i="1"/>
  <c r="E166" i="1"/>
  <c r="G166" i="1" s="1"/>
  <c r="D166" i="1"/>
  <c r="G165" i="1"/>
  <c r="F165" i="1"/>
  <c r="G164" i="1"/>
  <c r="F164" i="1"/>
  <c r="G163" i="1"/>
  <c r="F163" i="1"/>
  <c r="E162" i="1"/>
  <c r="G162" i="1" s="1"/>
  <c r="D162" i="1"/>
  <c r="G161" i="1"/>
  <c r="F161" i="1"/>
  <c r="G160" i="1"/>
  <c r="F160" i="1"/>
  <c r="F159" i="1"/>
  <c r="E159" i="1"/>
  <c r="D159" i="1"/>
  <c r="D154" i="1" s="1"/>
  <c r="G158" i="1"/>
  <c r="F158" i="1"/>
  <c r="G157" i="1"/>
  <c r="F157" i="1"/>
  <c r="G156" i="1"/>
  <c r="F156" i="1"/>
  <c r="F155" i="1"/>
  <c r="E155" i="1"/>
  <c r="E154" i="1" s="1"/>
  <c r="G154" i="1" s="1"/>
  <c r="D155" i="1"/>
  <c r="G159" i="1" l="1"/>
  <c r="E171" i="1"/>
  <c r="G171" i="1" s="1"/>
  <c r="G222" i="1"/>
  <c r="E303" i="1"/>
  <c r="F177" i="1"/>
  <c r="F171" i="1" s="1"/>
  <c r="F194" i="1"/>
  <c r="G172" i="1"/>
  <c r="G215" i="1"/>
  <c r="D210" i="1"/>
  <c r="D266" i="1" s="1"/>
  <c r="F251" i="1"/>
  <c r="F246" i="1" s="1"/>
  <c r="G264" i="1"/>
  <c r="G181" i="1"/>
  <c r="F162" i="1"/>
  <c r="F172" i="1"/>
  <c r="F190" i="1"/>
  <c r="G185" i="1"/>
  <c r="G208" i="1"/>
  <c r="G258" i="1"/>
  <c r="F185" i="1"/>
  <c r="F215" i="1"/>
  <c r="F222" i="1"/>
  <c r="G251" i="1"/>
  <c r="G255" i="1"/>
  <c r="F258" i="1"/>
  <c r="F257" i="1" s="1"/>
  <c r="D303" i="1"/>
  <c r="F154" i="1"/>
  <c r="F166" i="1"/>
  <c r="F238" i="1"/>
  <c r="F210" i="1"/>
  <c r="E210" i="1"/>
  <c r="G210" i="1" s="1"/>
  <c r="E246" i="1"/>
  <c r="G246" i="1" s="1"/>
  <c r="G257" i="1"/>
  <c r="F306" i="1"/>
  <c r="G155" i="1"/>
  <c r="F266" i="1" l="1"/>
  <c r="E266" i="1"/>
  <c r="G266" i="1" s="1"/>
  <c r="F303" i="1"/>
</calcChain>
</file>

<file path=xl/comments1.xml><?xml version="1.0" encoding="utf-8"?>
<comments xmlns="http://schemas.openxmlformats.org/spreadsheetml/2006/main">
  <authors>
    <author/>
  </authors>
  <commentList>
    <comment ref="B92" authorId="0">
      <text>
        <r>
          <rPr>
            <sz val="11"/>
            <color theme="1"/>
            <rFont val="Calibri"/>
            <scheme val="minor"/>
          </rPr>
          <t>EXPO KAMBUCHI - FESTIAS DEL PARAGUAY 
======</t>
        </r>
      </text>
    </comment>
    <comment ref="D92" authorId="0">
      <text>
        <r>
          <rPr>
            <sz val="11"/>
            <color theme="1"/>
            <rFont val="Calibri"/>
            <scheme val="minor"/>
          </rPr>
          <t>CREA + ENCARNACIÓN 2024 
======</t>
        </r>
      </text>
    </comment>
    <comment ref="E92" authorId="0">
      <text>
        <r>
          <rPr>
            <sz val="11"/>
            <color theme="1"/>
            <rFont val="Calibri"/>
            <scheme val="minor"/>
          </rPr>
          <t>VISITA GUIDA A ALUMNOS DE LA UNIVERSIDAD NACIONAL DE ASUNCIÓN 
======</t>
        </r>
      </text>
    </comment>
    <comment ref="H92" authorId="0">
      <text>
        <r>
          <rPr>
            <sz val="11"/>
            <color theme="1"/>
            <rFont val="Calibri"/>
            <scheme val="minor"/>
          </rPr>
          <t>LA MÚSCIA VALE 
======</t>
        </r>
      </text>
    </comment>
  </commentList>
</comments>
</file>

<file path=xl/sharedStrings.xml><?xml version="1.0" encoding="utf-8"?>
<sst xmlns="http://schemas.openxmlformats.org/spreadsheetml/2006/main" count="677" uniqueCount="571">
  <si>
    <t>1- PRESENTACIÓN</t>
  </si>
  <si>
    <t>Institución:</t>
  </si>
  <si>
    <t>DIRECCIÓN NACIONAL DE PROPIEDAD INTELECTUAL (DINAPI)</t>
  </si>
  <si>
    <t>Periodo del informe:</t>
  </si>
  <si>
    <t>1° de julio del 2024 a 30 de septiembre del 2024</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</si>
  <si>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</si>
  <si>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</si>
  <si>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</si>
  <si>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https://www.dinapi.gov.py/portal/v3/assets/archivos-pdf/39-RES.-DINAPI-CONFORMACION-DEL-COMITE-DE-RENDICION-DE-CUENTAS-AL-CIUDADANO-CRCC-EJERCICIO-2024.pdf</t>
  </si>
  <si>
    <t>Nro.</t>
  </si>
  <si>
    <t>Dependencia</t>
  </si>
  <si>
    <t>Responsable</t>
  </si>
  <si>
    <t>Cargo que Ocupa</t>
  </si>
  <si>
    <t>Dirección de Asesoría General y Estrategia Institucional</t>
  </si>
  <si>
    <t>Adriana Fleitas</t>
  </si>
  <si>
    <t>Directora General</t>
  </si>
  <si>
    <t>Dirección de Planificación y MECIP</t>
  </si>
  <si>
    <t>Cynthia Lorena Delgado</t>
  </si>
  <si>
    <t>Directora</t>
  </si>
  <si>
    <t>Dirección de Administración y Finanzas</t>
  </si>
  <si>
    <t>Lorena Burgel</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</si>
  <si>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</si>
  <si>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</si>
  <si>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</si>
  <si>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</si>
  <si>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</si>
  <si>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</si>
  <si>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</si>
  <si>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</si>
  <si>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</si>
  <si>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</si>
  <si>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</si>
  <si>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</si>
  <si>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</si>
  <si>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</si>
  <si>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</si>
  <si>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Dirección de la Unidad de Transparencia y Anticorrupción</t>
  </si>
  <si>
    <t>Romy Fischer</t>
  </si>
  <si>
    <t>Cantidad de Miembros del CRCC:</t>
  </si>
  <si>
    <t>Total Hombres :</t>
  </si>
  <si>
    <t>Total Mujeres:</t>
  </si>
  <si>
    <t>Total nivel directivo o rango superior:</t>
  </si>
  <si>
    <t>2- PLAN DE RENDICIÓN DE CUENTAS AL CIUDADANO</t>
  </si>
  <si>
    <t>2.1. Resolución de Aprobación y Anexo de Plan de Rendición de Cuentas</t>
  </si>
  <si>
    <t>https://www.dinapi.gov.py/portal/v3/assets/archivos-pdf/103-RES.-DINAPI-APROBACION-DEL-PLAN-Y-CRONOGRAMA-DE-RENDICION-DE-CUENTAS-EJERCICIO-FISCAL-2024.pdf</t>
  </si>
  <si>
    <t>2.2 Plan de Rendición de Cuentas. (Copiar abajo link de acceso directo)</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</si>
  <si>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</si>
  <si>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</si>
  <si>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</si>
  <si>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</si>
  <si>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</si>
  <si>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</si>
  <si>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</si>
  <si>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</si>
  <si>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 xml:space="preserve">Si bien, la mayoría de los usuarios de DINAPI se encuentran satisfechos con los servicios ofrecidos, según la última encuesta realizada en el 2023, sin embargo, existe un 6% de los encuestados que sugieren acciones de mejora. Por dicho motivo, y en coherencia con la visión de la Institución de ser reconocida por su excelencia, se ha priorizado el tema del mejoramiento continuo de los servicios ofrecidos. </t>
  </si>
  <si>
    <t>https://www.dinapi.gov.py/portal/v3/assets/archivos-pdf/INFORME-DAII-AG-N-09-2023-ENTREVISTAS-A-FUNC-Y-PERCEP-DE-USUARIOS-2.pdf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</si>
  <si>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</si>
  <si>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</si>
  <si>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</si>
  <si>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</si>
  <si>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</si>
  <si>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</si>
  <si>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</si>
  <si>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</si>
  <si>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</si>
  <si>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</si>
  <si>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</si>
  <si>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</si>
  <si>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</si>
  <si>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publicación de SFP</t>
  </si>
  <si>
    <t>Julio</t>
  </si>
  <si>
    <t>Sin datos a la fecha de cierre</t>
  </si>
  <si>
    <t>https://www.sfp.gov.py/vchgo/index.php/noticias-2-4/monitoreo-de-la-ley-518914</t>
  </si>
  <si>
    <t>Agosto</t>
  </si>
  <si>
    <t>Septiembre</t>
  </si>
  <si>
    <t>3.2 Nivel de Cumplimiento  de Minimo de Información Disponible - Transparencia Activa Ley 5282/14</t>
  </si>
  <si>
    <t>Nivel de Cumplimiento (%)</t>
  </si>
  <si>
    <t>Enlace Portal de Transparencia de la SENAC</t>
  </si>
  <si>
    <t>https://transparencia.senac.gov.py/portal/historial-cumplimiento</t>
  </si>
  <si>
    <t>3.3 Nivel de Cumplimiento de Respuestas a Consultas Ciudadanas - Transparencia Pasiva Ley N° 5282/14</t>
  </si>
  <si>
    <t>Cantidad de Consultas</t>
  </si>
  <si>
    <t>Respondidos</t>
  </si>
  <si>
    <t>Reconsideradas</t>
  </si>
  <si>
    <t>No Respondidos</t>
  </si>
  <si>
    <t>Enlace Portal AIP</t>
  </si>
  <si>
    <t>https://informacionpublica.paraguay.gov.py/portal/#!/estadisticas/burbujas</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</si>
  <si>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</si>
  <si>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</si>
  <si>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</si>
  <si>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</si>
  <si>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</si>
  <si>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</si>
  <si>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</si>
  <si>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</si>
  <si>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</si>
  <si>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concedidas</t>
  </si>
  <si>
    <t xml:space="preserve">En la DGPI promovemos la excelencia en nuestra gestión, impulsando los procesos de registro de marcas, patentes (de invención y modelo de utilidad), dibujos y modelos industriales, indicaciones geográficas y denominaciones de origen, emisión de resoluciones de oposición, actos jurídicos, registro de poderes y demás trámites a cargo de esta dependencia, conforme a las leyes, decretos y reglamentos, con el fin de proveer la seguridad jurídica a los registros otorgados y las solicitudes rechazadas, actuando con probidad, profesionalismo y transparencia. 
Cuidamos el permanente relacionamiento con los Agentes de Propiedad Industrial y usuarios, en un marco de respeto y objetividad. 
</t>
  </si>
  <si>
    <t>Usuarios/interesados, empresas nacionales e internacionales, pequeñas y medianas empresas, emprendedores, AGPI</t>
  </si>
  <si>
    <t>Patentes Finalizadas</t>
  </si>
  <si>
    <t>Usuarios/interesados, inventores, empresas nacionales e internacionales, pequeñas y medianas empresas, AGPI</t>
  </si>
  <si>
    <t>Reportes del sistema informático IPAS</t>
  </si>
  <si>
    <t>Dibujos y Modelos Industriales Concedidos</t>
  </si>
  <si>
    <t>Reconocimientos concluidos y Registros concluidos</t>
  </si>
  <si>
    <t>Nos hemos propuesto la meta de conceder/reconocer 2 indicaciones geográficas y denominaciones de origen en el trimestre</t>
  </si>
  <si>
    <t>Usuarios/interesados, productores, AGPI</t>
  </si>
  <si>
    <t xml:space="preserve">No se han concedido indicaciones geográficas </t>
  </si>
  <si>
    <t>Base de datos e informes de la DIGDO</t>
  </si>
  <si>
    <t xml:space="preserve">Resoluciones de oposición emitidas </t>
  </si>
  <si>
    <t>Fortalecimiento del área de relatoría de segunda instancia</t>
  </si>
  <si>
    <t>Dotar de un espacio físico acorde y de capital humano al área, a fin de que con la incorporación de nuevos colaboradores puedan emitirse resoluciones de apelación mejorando en calidad y cantidad</t>
  </si>
  <si>
    <t xml:space="preserve">Nos hemos propuesto el objetivo de asignar un espacio físico acorde a las labores realizadas por el área y la incorporación de funcionarios capacitados </t>
  </si>
  <si>
    <t>Se ha asignado una oficina exclusiva al área de relatoría de apelación y se han incorporado 3 profesionales al área (2 abogados y 1 química asignada para elaborar resoluciones de patentes)</t>
  </si>
  <si>
    <t>Integración de la DINAPI a la herramienta DESIGNclass de la EUIPO para la clasificación de Dibujos y Modelos Industriales</t>
  </si>
  <si>
    <t>Ser parte de las oficinas nacionales que utilizan esta herramienta para beneficio de solicitantes nacionales e internacionales</t>
  </si>
  <si>
    <t xml:space="preserve">Nos hemos propuesto intregrar a la DINAPI  a las oficinas que utilizan esta herramienta antes de terminar el trimestre </t>
  </si>
  <si>
    <t>DINAPI se ha integrado efectivamente, desde el mes de Julio/2024</t>
  </si>
  <si>
    <t>https://www.dinapi.gov.py/portal/v3/noticias/detalle-noticia?idNoticia=444</t>
  </si>
  <si>
    <t>Mesa de trabajo interna para la redacción de Guías de Examen para Marcas</t>
  </si>
  <si>
    <t xml:space="preserve">Construccion de las Primeras Guias de Examen de Marcas </t>
  </si>
  <si>
    <t>Obtener cooperacion internacional para la construccion de las primeras guias nacionales de examen de marcas, haciendo que este documento sea constructivo y de utilidad para todos los involucrados</t>
  </si>
  <si>
    <t>Obtencion de la cooperacion internacional a traves del Proyecto AL INVEST VERDE DPI. Presentacion del consultor internacional a todo el equipo de la Direccion de Marcas</t>
  </si>
  <si>
    <t>Acciones relativas a la construcción de la primera ley nacional de protección a los Conocimientos Tradicionales y Recursos Genéticos del Paraguay</t>
  </si>
  <si>
    <t xml:space="preserve">Reuniones con el Equipo Impulsor de la Politica Nacional de Proteccion de los Conocimientos Tradicionales </t>
  </si>
  <si>
    <t xml:space="preserve">Reactivar las actividades en aras a la realizacion del CCLPI con los pueblos indigenas y comunicades locales </t>
  </si>
  <si>
    <t>Usuarios/interesados, pueblos indigenas, comunidades locales, empresas nacionales e internacionales, pequeñas y medianas empresas, emprendedores, AGPI</t>
  </si>
  <si>
    <t>Convocatoria a la reunion, la cual se realizara en el siguiente trimestre</t>
  </si>
  <si>
    <t xml:space="preserve">3.4.2 DIRECCIÓN GENERAL DE DERECHO DE AUTOR Y DERECHOS CONEXOS </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</si>
  <si>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</si>
  <si>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</si>
  <si>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</si>
  <si>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</si>
  <si>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</si>
  <si>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EVIDENCIAS DE FORTALECIMIENTOS DE LAS SGC</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</si>
  <si>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</si>
  <si>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</si>
  <si>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</si>
  <si>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</si>
  <si>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</si>
  <si>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 xml:space="preserve">MECANISMOS INTERNOS </t>
  </si>
  <si>
    <t>Promoción de las industrias creativas mediante el apoyo institucional a planes y proyectos motivados por el sector público y/o privado.</t>
  </si>
  <si>
    <t xml:space="preserve">Promocionar la cultura tanto en los ámbitos nacional e internacional. </t>
  </si>
  <si>
    <t>Apoyos a al menos 20 iniciativas o propuestas del sector público, privado y sociedad civil que involucren políticas públicas en materia de  Propiedad Intelectual.</t>
  </si>
  <si>
    <t xml:space="preserve">Artistas, productores, intérpretes, etc. </t>
  </si>
  <si>
    <t xml:space="preserve">Recepción y análisis de solicitudes de apoyos económicos institucional. Acompañamiento en eventos apoyados por la Dirección Nacional. </t>
  </si>
  <si>
    <t xml:space="preserve">PROMOCIÓN CULTURAL </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</si>
  <si>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</si>
  <si>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</si>
  <si>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al menos diez capacitaciones a instituciones o entidades públicas o privadas. </t>
  </si>
  <si>
    <t xml:space="preserve">Ciudadanía en general </t>
  </si>
  <si>
    <t xml:space="preserve">Capacitaciones, charlas y conferencias en el territorio nacional sobre temas de Protección de Derechos de Autor y Derechos Conexos. </t>
  </si>
  <si>
    <t xml:space="preserve">CAPACITACIONES </t>
  </si>
  <si>
    <t>Solicitar la realización de auditorias externas a las SGC</t>
  </si>
  <si>
    <t>Velar por la gestión colectiva efectiva y la protección de los intereses de los titulares de derechos que administran, así como el de los usuarios del sistema en general, en cumplimiento estricto con lo establecido en las leyes, estatutos y reglamentos aprobados.</t>
  </si>
  <si>
    <t xml:space="preserve">Realizar tres auditorias externas para el control de las SGC. </t>
  </si>
  <si>
    <t xml:space="preserve">Asociados y/o titular de derecho. </t>
  </si>
  <si>
    <t xml:space="preserve">Resolución que ordena la realización de  auditorias externas de las SGC. </t>
  </si>
  <si>
    <t>AUDITORIAS EXTERNAS</t>
  </si>
  <si>
    <t>3.4.3 DIRECCIÓN GENERAL DE OBSERVANCIA</t>
  </si>
  <si>
    <t>Intervenciones e investigaciones/Lucha contra la piratería y falsificación</t>
  </si>
  <si>
    <t>Combatir el ingreso y la comercialización de productos falsificados en el país, mediante verificaciones, investigaciones y allanamientos; además de controlar el cumplimiento de los decretos reglamentarios 4212/2015 y 1925/19</t>
  </si>
  <si>
    <t>Reducir el impacto de la falsificación y la piratería en el Paraguay, contribuyendo a la formalización del comercio, a la imagen país y la protección a la población</t>
  </si>
  <si>
    <t>Titulares de derechos de PI, consumidores, economía formal de productos y servicios</t>
  </si>
  <si>
    <t>110 verificaciones, investigaciones y allanamientos en aduanas y comercios del país</t>
  </si>
  <si>
    <t>Denuncias procesadas que fueran presentadas directamente ante la dependencia</t>
  </si>
  <si>
    <t>Poner a disposición de la ciudadanía un espacio para la recepción de denuncias sobre eventuales violaciones de derechos de PI</t>
  </si>
  <si>
    <t>Proveer asesoramiento técnico, realizar investigaciones previas y recabar indicios útiles para luego comunicar a las autoridades competentes de evidenciar la existencia de hechos punibles</t>
  </si>
  <si>
    <t>4 denuncias recibidas y procesadas</t>
  </si>
  <si>
    <t>Informe de Metas 3er Trimestre (POA 2024), Reporte Informe Trimestral y Proyección de Metas 2024</t>
  </si>
  <si>
    <t>Proyecto de reglamentación para denuncias</t>
  </si>
  <si>
    <t>Establecer procedimientos claros para el trámite de denuncias que son realizadas ante la Dirección General de Observancia, con modalidades, plazos, formularios y requisitos previsibles para la ciudadanía</t>
  </si>
  <si>
    <t>Contar con un marco normativo reglado para las distintas tareas que se realizan preliminarmente tras recibir una denuncia, con tiempos de respuesta óptimos, posicionando a este servicio como referente</t>
  </si>
  <si>
    <t>Titulares de derechos de PI, consumidores, público en general</t>
  </si>
  <si>
    <t>Aprobación del procedimiento para el trámite de denuncias ante la Dirección General de Observancia, reglamento y formularios</t>
  </si>
  <si>
    <t>https://www.dinapi.gov.py/portal/v3/assets/archivos-pdf/408-RES.-DINAPI-REGLAMENTO-TRAMITE-DENUNCIAS-ANTE-DGO.pdf</t>
  </si>
  <si>
    <t>Solicitudes de Registro de Importador procesadas</t>
  </si>
  <si>
    <t>Potenciar las actividades de importación</t>
  </si>
  <si>
    <t>Fomentar el registro y renovación de importadores con mecanismos y trámites ágiles</t>
  </si>
  <si>
    <t>Importadores, titulares de derechos de PI</t>
  </si>
  <si>
    <t>93 solicitudes de registro y renovación de importadores procesadas</t>
  </si>
  <si>
    <t>Autorizaciones de licencias de Importaciones procesadas</t>
  </si>
  <si>
    <t>Velar por el cumplimiento de los derechos de remuneración compensatoria establecidos en la ley y decretos reglamentarios</t>
  </si>
  <si>
    <t>Promover las autorizaciones de importaciones para lograr una retribución justa a los titulares</t>
  </si>
  <si>
    <t>1527 autorizaciones de licencias de importación procesadas</t>
  </si>
  <si>
    <t>Eventos de sensibilización sobre respeto de la PI para público en general, funcionarios del orden público y usuarios del sistema de PI</t>
  </si>
  <si>
    <t>Aumentar el nivel de conocimiento de los funcionarios, usuarios y público en general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</si>
  <si>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</si>
  <si>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</si>
  <si>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11 eventos de sensibilización sobre el respeto de la PI, dirigidos a público en general, funcionarios del orden público y usuarios del sistema de PI</t>
  </si>
  <si>
    <t>Cantidad de sensibilizados en jornadas desarrolladas sobre el respeto de la PI</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</si>
  <si>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</si>
  <si>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</si>
  <si>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525 personas sensibilizadas</t>
  </si>
  <si>
    <t>https://www.instagram.com/p/C-qb8Tsxoa6/?img_index=1</t>
  </si>
  <si>
    <t>Cantidad de convenios suscritos con diferentes instituciones y organizaciones involucradas en la defensa de los derechos de PI</t>
  </si>
  <si>
    <t>Mejorar la coordinación interinstitucional en materia de observancia de los derechos de PI para optimizar las capacidades en el combate contra los hechos que atenten contra la PI</t>
  </si>
  <si>
    <t>Fortalecer alianzas con distintas entidades tanto nacionales como internacionales, públicas como privadas, a fin de lograr optimizar las capacidades en la lucha contra la piratería y la falsificación</t>
  </si>
  <si>
    <t>Titulares de derechos de PI, entidades con quienes se suscribe el convenio, público en general</t>
  </si>
  <si>
    <t>1 convenio suscrito, con el Centro de Estudios para el desarrollo de las Telecomunicaciones y el Acceso a la Sociedad de la Información de América Latina (CERTAL)</t>
  </si>
  <si>
    <t>https://www.dinapi.gov.py/portal/v3/noticias/detalle-noticia?idNoticia=472</t>
  </si>
  <si>
    <t>Cantidad de reuniones del CODEPI convocadas</t>
  </si>
  <si>
    <t>Mejorar la visibilidad del CODEPI para convertirlo en un referente protagónico en la lucha contra las violaciones contra la PI</t>
  </si>
  <si>
    <t>Titulares de derechos de PI, instituciones públicas integrantes, público en general</t>
  </si>
  <si>
    <t>1 reunión realizada en el trimestre</t>
  </si>
  <si>
    <t>Cantidad de solicitudes de mediación recibidas y procesadas</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</si>
  <si>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</si>
  <si>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</si>
  <si>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</si>
  <si>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17 solicitudes de mediación procesadas, con 10 audiencias y 3 acuerdos de mediación</t>
  </si>
  <si>
    <t>Implementacion del plan piloto del servicio de mediación</t>
  </si>
  <si>
    <t>Aprobación para la implementación del plan piloto del servicio de Mediación, materias, herramientas informáticas, formularios y vigencia</t>
  </si>
  <si>
    <t>3.4.4 DIRECCIÓN GENERAL DE INNOVACIÓN Y DESARROLLO EMPRESARIAL</t>
  </si>
  <si>
    <t>Desarrollo de Proyecto de Apoyo a  la formalización de las MIPYMES</t>
  </si>
  <si>
    <t>Elaborar programas que faciliten la vinculación con agentes de propiedad industrial con Microempresas para la facilitación de acceso a los registros de propiedad industrial de emprendedores.</t>
  </si>
  <si>
    <t>Programa de Facilitación de vinculación para emprededores, Mipymes para gestión de registros de propiedad industrial.</t>
  </si>
  <si>
    <t>Mipymes, Emprendedores</t>
  </si>
  <si>
    <t>Integrante de la Mesa de Trabajo  de Formalización de la RED MBARETE</t>
  </si>
  <si>
    <t>https://www.dinapi.gov.py/portal/v3/noticias/detalle-noticia?idNoticia=451</t>
  </si>
  <si>
    <t>Capacitación a instituciones de educación superior</t>
  </si>
  <si>
    <t>Facilitar a las Instituciones de Educación Superior  la información acerca de los servicios de la institución y conocimiento necesario para integrar la PI de manera efectiva en sus prácticas educativas, y para el incentivo a desarrollar proyectos y negocios basados en la protección y valorización de sus creaciones intelectuales.</t>
  </si>
  <si>
    <t>Proporcionar a las IES las herramientas sobre propiedad intelectual, para la protección de sus creaciones intelectuales generados en el ámbito académico.</t>
  </si>
  <si>
    <t>Comunidad Educativa de Educación Superior</t>
  </si>
  <si>
    <t>Charla a la Facultad Politécnica de la UNA</t>
  </si>
  <si>
    <t>https://www.pol.una.py/2024/ciclo-de-charlas-sobre-propiedad-intelectual-introduccion-general-a-la-propiedad-intelectual-para-proteger-la-creatividad-y-fomentar-la-innovacion/</t>
  </si>
  <si>
    <t>Capacitación al Sector Empresarial</t>
  </si>
  <si>
    <t>Sensibilizar al sector empresarial sobre la importancia de la propiedad intelectual en sus negocios, como parte de su formalización, asi como la adecuada gestión de sus activos intelectuales.</t>
  </si>
  <si>
    <t>Capacitar a emprendedores, Mipymes sobre la importancia de la propiedad intelectual, como parte de la valorización del negocio.</t>
  </si>
  <si>
    <t>Emprendedores, micro, pequeñas y medianas empresas.</t>
  </si>
  <si>
    <t>Participación Foro Nacional de MIPYMES</t>
  </si>
  <si>
    <t>https://www.dinapi.gov.py/portal/v3/noticias/detalle-noticia?idNoticia=470</t>
  </si>
  <si>
    <t>Participación en iniciativas con diversos actores de PI., que involucren políticas públicas en materia de PI</t>
  </si>
  <si>
    <t>Participación en mesas de trabajo, foros, que reunan a instituciones relacionadas con la PI, para coordinar esfuerzos para posicionar la cultura de la propiedad intelectual como instrumento para el desarrollo del pais.</t>
  </si>
  <si>
    <t>Número de iniciativas impulsadas o gestionadas con representación de la DINAPI</t>
  </si>
  <si>
    <t>Sector publico, privado, sociedad civil</t>
  </si>
  <si>
    <t>Participación en:  XIII Foro de Investigadores UNIBE 2024. Lanzamiento del MEC, del Registro ünico del Estudiante - RUE -Seminario PI en Variedades Vegetales, Derechos del Obtentor</t>
  </si>
  <si>
    <t>https://www.facebook.com/DinapiPy/posts/pfbid02EgCJ2f2MB4qsSgamwF5ZNcpNaW2reJzDDwQGrEV3tHCzSyRRkACvPfQEiccuZsYil</t>
  </si>
  <si>
    <t>https://www.facebook.com/PARPOV.PY/posts/pfbid0QD21FnPg1XmSNZaCx2iHoYkkxrDaoPwpzx7jA6ungthNVm4K4cwRS1zUd9Nz9iykl</t>
  </si>
  <si>
    <t>https://www.facebook.com/DinapiPy/posts/pfbid0v6wt3YKRjdUR7fevVWApTWHgSywbET4BLpLTkp1ydcYpgAHLQ2AGwQih5Jowkreol</t>
  </si>
  <si>
    <t>INFORMACIÓN FINANCIERA</t>
  </si>
  <si>
    <t>3.5 Contrataciones realizadas</t>
  </si>
  <si>
    <t>ID</t>
  </si>
  <si>
    <t>Objeto</t>
  </si>
  <si>
    <t>Fecha de Contrato</t>
  </si>
  <si>
    <t>Valor del Contrato</t>
  </si>
  <si>
    <t>Proveedor Adjudicado</t>
  </si>
  <si>
    <t>Enlace DNCP</t>
  </si>
  <si>
    <t>Mantenimiento y reparación menores de las oficinas de DINAPI</t>
  </si>
  <si>
    <t>Victor Julian Ayala Perdomo</t>
  </si>
  <si>
    <t>en ejecucion</t>
  </si>
  <si>
    <t>https://www.contrataciones.gov.py/licitaciones/adjudicacion/contrato/1ef3241d-06bb-6bbc-8f4d-3136fcff5c3e.html</t>
  </si>
  <si>
    <t>Servicio de retiro de residuos reciclables</t>
  </si>
  <si>
    <t>Soluciones Ecológicas S.A.</t>
  </si>
  <si>
    <t>https://www.contrataciones.gov.py/licitaciones/adjudicacion/contrato/1ef54dc3-13ee-6088-9cb3-89d81be82e25.html</t>
  </si>
  <si>
    <t>Contratación de seguro para vehículos de la DINAPI</t>
  </si>
  <si>
    <t>Intercontinental de Seguros y Reaseguros S.A.</t>
  </si>
  <si>
    <t>https://www.contrataciones.gov.py/licitaciones/adjudicacion/contrato/1ef66e2c-b303-6d50-be59-df15582aa918.html</t>
  </si>
  <si>
    <t>Contratación de seguro para edificio y valores de la DINAPI</t>
  </si>
  <si>
    <t>Fenix S.A  de Seguros y Reaseguros</t>
  </si>
  <si>
    <t>https://www.contrataciones.gov.py/licitaciones/adjudicacion/contrato/1ef3496d-652e-66ac-9b92-3f38af127db8.html</t>
  </si>
  <si>
    <t>Servicios de consultoría en administración financiera, contrataciones públicas y marco jurídico - selección basada en presupuesto fijo - SBPF</t>
  </si>
  <si>
    <t>Gabriel Orlando Solalinda Rodriguez</t>
  </si>
  <si>
    <t>https://www.contrataciones.gov.py/licitaciones/adjudicacion/contrato/1ef5fe5c-42e5-6ba8-98ea-e3740f743d54.html</t>
  </si>
  <si>
    <t>Contratación de servicios de auditoria externa para sociedades de gestión</t>
  </si>
  <si>
    <t>PCG Auditores Consultores</t>
  </si>
  <si>
    <t>https://www.contrataciones.gov.py/licitaciones/adjudicacion/1ef5f0fa-6ba9-6d38-b453-73035b0a8527/resumen-adjudicacion.html</t>
  </si>
  <si>
    <t>Contratación de servicios de TV cable - plurianual</t>
  </si>
  <si>
    <t>Telefonica Celular del Paraguay SAE (TELECEL SAE)</t>
  </si>
  <si>
    <t>https://www.contrataciones.gov.py/licitaciones/adjudicacion/contrato/1ef50420-8203-656a-a627-3198e9bcdb4e.html</t>
  </si>
  <si>
    <t>Contratación de seguro médico para funcionarios de la DINAPI</t>
  </si>
  <si>
    <t>Santa Clara S.A Medicina Prepaga</t>
  </si>
  <si>
    <t>https://www.contrataciones.gov.py/licitaciones/adjudicacion/contrato/1ef66d64-fb88-6292-be63-592801355ad2.html</t>
  </si>
  <si>
    <t>Provisión de bidones de 20 litros de agua mineral</t>
  </si>
  <si>
    <t xml:space="preserve">Some S.A.C.I.A </t>
  </si>
  <si>
    <t>https://www.contrataciones.gov.py/licitaciones/adjudicacion/contrato/1ef4f31a-e7db-6f02-b0b2-b1e71dffebd0.html</t>
  </si>
  <si>
    <t>Impresiones de carpetas y caratulas para expedientes de mesa de entrada de la DINAPI</t>
  </si>
  <si>
    <t>Graficentro S.R.L.</t>
  </si>
  <si>
    <t>finiquitado</t>
  </si>
  <si>
    <t>https://www.contrataciones.gov.py/licitaciones/adjudicacion/contrato/1ef35757-7d6a-65fc-a6c4-f74a8bedeba3.html</t>
  </si>
  <si>
    <t>Adquisición de bobinas autoadhesivas</t>
  </si>
  <si>
    <t>Uniflex S.A.</t>
  </si>
  <si>
    <t>https://www.contrataciones.gov.py/licitaciones/adjudicacion/contrato/1ef35780-f8c7-6b0e-a15c-0926de120b42.html</t>
  </si>
  <si>
    <t>Adquisición de cartuchos de tóner – plurianual</t>
  </si>
  <si>
    <t>Data Systems S.A Emisora de Capital Abierto</t>
  </si>
  <si>
    <t>https://www.contrataciones.gov.py/licitaciones/adjudicacion/contrato/1ef2ca9f-25b4-6b22-9d1e-5f13d9aff5d1.html</t>
  </si>
  <si>
    <t>Gustavo Daniel Rojas Avalos</t>
  </si>
  <si>
    <t>https://www.contrataciones.gov.py/licitaciones/adjudicacion/contrato/1ef2caab-9706-6cce-ac42-8d166cf91ecb.html</t>
  </si>
  <si>
    <t>Information Technology Consulting Support Sociedad Anonima</t>
  </si>
  <si>
    <t>https://www.contrataciones.gov.py/licitaciones/adjudicacion/contrato/1ef2caa5-c5be-6536-af6a-cf835fb902f1.html</t>
  </si>
  <si>
    <t>SDA Paraguay</t>
  </si>
  <si>
    <t>https://www.contrataciones.gov.py/licitaciones/adjudicacion/contrato/1ef2cab1-6b5d-6c52-9b80-b3d6b82adb35.html</t>
  </si>
  <si>
    <t>Servicio de recarga de extintores</t>
  </si>
  <si>
    <t>Aldo Oscar Acuña</t>
  </si>
  <si>
    <t>https://www.contrataciones.gov.py/licitaciones/adjudicacion/contrato/1ef50404-90b3-6bda-8185-1d4586702080.html</t>
  </si>
  <si>
    <t>Contratación de servicios de asesoramiento en rediseño organizacional y adecuación del manual de funciones de la DINAPI</t>
  </si>
  <si>
    <t>Maria Elena Arce Gonzalez</t>
  </si>
  <si>
    <t>https://www.contrataciones.gov.py/licitaciones/adjudicacion/contrato/1ef58b12-5525-6236-a167-b3e4830617b7.html</t>
  </si>
  <si>
    <t>Servicio de impresión para la DINAPI - plurianual</t>
  </si>
  <si>
    <t>https://www.contrataciones.gov.py/licitaciones/adjudicacion/contrato/1ef66e03-6f1d-6cc2-9546-032bd81aecdf.html</t>
  </si>
  <si>
    <t>3.6 Ejecución Financiera (Ejecución de Gastos 3er Trimestre Año 2024 - Julio - Agosto -  Setiembre)</t>
  </si>
  <si>
    <t>OBJETO DEL GASTO</t>
  </si>
  <si>
    <t>DESCRIPCION</t>
  </si>
  <si>
    <t>PRESUPUESTO VIGENTE</t>
  </si>
  <si>
    <t>EJECUTADO JULIO A SETIEMBRE</t>
  </si>
  <si>
    <t>SALDO PRESUPUESTARIO</t>
  </si>
  <si>
    <t>% EJECUCION</t>
  </si>
  <si>
    <t>Evidencia (Enlace Ley 5189)</t>
  </si>
  <si>
    <t>SERVICIOS PERSONALES</t>
  </si>
  <si>
    <t>https://www.dinapi.gov.py/portal/v3/institucional/acceso-a-la-informacion-publica/ley-5-189/ejecucion-gastos/ano-2?stage=Stage</t>
  </si>
  <si>
    <t>REMUNERACIONES BASICAS</t>
  </si>
  <si>
    <t>SUELDOS</t>
  </si>
  <si>
    <t>GASTO DE REPRESENTACION</t>
  </si>
  <si>
    <t>AGUINALDO</t>
  </si>
  <si>
    <t>REMUNERACIONES TEMPORALES</t>
  </si>
  <si>
    <t>REMUNERACION EXTRAORDINARIA</t>
  </si>
  <si>
    <t>REMUNERACION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</si>
  <si>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</si>
  <si>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</si>
  <si>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</si>
  <si>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</si>
  <si>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</si>
  <si>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</si>
  <si>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</si>
  <si>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</si>
  <si>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</si>
  <si>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BASICOS</t>
  </si>
  <si>
    <t>ENERGIA ELECTRICA</t>
  </si>
  <si>
    <t>AGUA</t>
  </si>
  <si>
    <t>TELEFONOS, TELEFAX, Y OTROS SERVICIOS DE TELECOMUNICACIONES</t>
  </si>
  <si>
    <t>CORREOS Y OTROS SERVICIOS POSTALES</t>
  </si>
  <si>
    <t>TRANSPORTE Y ALMACENAJE</t>
  </si>
  <si>
    <t>TRASPORTE</t>
  </si>
  <si>
    <t>ALMACENAJE</t>
  </si>
  <si>
    <t>TRANSPORTE DE PERSONAS</t>
  </si>
  <si>
    <t>PASAJES Y VIATICOS</t>
  </si>
  <si>
    <t xml:space="preserve">PASAJES  </t>
  </si>
  <si>
    <t>VIATICOS Y MOVILIDAD</t>
  </si>
  <si>
    <t>PASAJES Y VIATICOS VARIOS</t>
  </si>
  <si>
    <t>MANTENIMIENTO Y REPARACIONES MENORES DE EDIFICIOS Y LOCALES</t>
  </si>
  <si>
    <t>MANTENIMIENTO Y REPARACIONES MENORES DE MAQUINARIAS, EQUIPOS</t>
  </si>
  <si>
    <t>MANTENIMIENTO Y REPARACIONES MENORES DE EQUIPOS DE TRANSPORTE</t>
  </si>
  <si>
    <t>SERVICIO DE LIMPIEZA, ASEO Y FUMIGACION</t>
  </si>
  <si>
    <t>ALQUILERES Y DERECHOS</t>
  </si>
  <si>
    <t>ALQUILERES DE EDIFICIOS Y LOCALES</t>
  </si>
  <si>
    <t>DERECHOS DE BIENES INTANGIBLES</t>
  </si>
  <si>
    <t>ALQUILER DE FOTOCOPIADORAS</t>
  </si>
  <si>
    <t>SERVICIOS TECNICOS Y PROFESIONALES</t>
  </si>
  <si>
    <t>DE INFORMATICA Y SISTEMAS COMPUTARIZADOS</t>
  </si>
  <si>
    <t>IMPRENTA, PUBLICACIONES Y REPRODUCCIONES</t>
  </si>
  <si>
    <t>SERVICIOS BANCARIOS</t>
  </si>
  <si>
    <t>PRIMAS Y GASTOS DE SEGURO</t>
  </si>
  <si>
    <t>PUBLICIDAD Y PROPAGANDA</t>
  </si>
  <si>
    <t>CONSULTORIAS, ASESORIAS E INVESTIGACIONES</t>
  </si>
  <si>
    <t>SERVICIOS DE COMUNICACIONES</t>
  </si>
  <si>
    <t>SERVICIOS TECNICOS Y PROFESIONALES VARIOS</t>
  </si>
  <si>
    <t>SERVICIO SOCIAL</t>
  </si>
  <si>
    <t>SERVICIOS DE SEGURO MEDICO</t>
  </si>
  <si>
    <t>OTROS SERVICIOS EN GENERAL</t>
  </si>
  <si>
    <t>SERVICIO DE CEREMONIAL</t>
  </si>
  <si>
    <t>SERVICIOS DE CATERGING</t>
  </si>
  <si>
    <t>SERVICIOS DE CAPACITACION Y ADIESTRAMIENTO</t>
  </si>
  <si>
    <t>CAPACITACION DEL PERSONAL DEL ESTADO</t>
  </si>
  <si>
    <t>BIENES DE CONSUMO E INSUMOS</t>
  </si>
  <si>
    <t>PRODUCTOS ALIMENTICIOS</t>
  </si>
  <si>
    <t>ALIMENTOS PARA PERSONAS</t>
  </si>
  <si>
    <t>TEXTILES Y VESTUARIOS</t>
  </si>
  <si>
    <t>CONFECCIONES TEXTILES</t>
  </si>
  <si>
    <t>PRODUCTOS DE PAPEL, CARTON E IMPRESOS</t>
  </si>
  <si>
    <t>PAPEL DE ESCRITORIO Y CARTON</t>
  </si>
  <si>
    <t>PAPEL PARA COMPUTACION</t>
  </si>
  <si>
    <t>PRODUCTOS DE ARTES GRAFICAS</t>
  </si>
  <si>
    <t>PRODUCTOS DE PAPEL Y CARTON</t>
  </si>
  <si>
    <t>LIBROS, REVISTAS Y PERIODICOS</t>
  </si>
  <si>
    <t>TEXTOS DE ENSEÑANZAS</t>
  </si>
  <si>
    <t>ELEMENTOS DE LIMPIEZA</t>
  </si>
  <si>
    <t>UTILES DE ESCRITORIO, OFICINAS Y ENSERES</t>
  </si>
  <si>
    <t>UTILES Y MATERIALES ELECTRICOS</t>
  </si>
  <si>
    <t>UTENSILIOS DE COCINA Y COMEDOR</t>
  </si>
  <si>
    <t>PRODUCTOS DE VIDRIO, LOZA Y PORCELANA</t>
  </si>
  <si>
    <t>REPUESTOS Y ACCESORIOS MENORES</t>
  </si>
  <si>
    <t>ELEMENTOS Y UTILES DIVERSOS</t>
  </si>
  <si>
    <t>BIENES DE CONSUMO VARIOS</t>
  </si>
  <si>
    <t>PRODUCTOS E INSTRUM. QUIMICOS Y MEDICINALES</t>
  </si>
  <si>
    <t>COMPUESTOS QUIMICOS</t>
  </si>
  <si>
    <t>PRODUCTOS FARMACEUTICOS Y MEDICINALES</t>
  </si>
  <si>
    <t>TINTAS, PINTURAS Y COLORANTES</t>
  </si>
  <si>
    <t>UTILES Y MATERIALES MEDICO-QUIRURGICO Y DE LABORATORIO</t>
  </si>
  <si>
    <t>COMBUSTIBLES Y LUBRICANTES</t>
  </si>
  <si>
    <t xml:space="preserve">COMBUSTIBLES  </t>
  </si>
  <si>
    <t>OTROS BIENES DE CONSUMO</t>
  </si>
  <si>
    <t>ARTICULOS DE CAUCHO</t>
  </si>
  <si>
    <t>CUBIERTAS Y CAMARAS DE AIRE</t>
  </si>
  <si>
    <t>HERRAMIENTAS MENORES</t>
  </si>
  <si>
    <t>ARTICULOS DE PLASTICO</t>
  </si>
  <si>
    <t>PRODUCTOS E INSUMOS METALICOS</t>
  </si>
  <si>
    <t>PRODUCTOS E INSUMOS NO METALICOS</t>
  </si>
  <si>
    <t>INVERSION FISICA</t>
  </si>
  <si>
    <t>ADQUISICION DE MAQUINARIAS, EQUIPOS Y HERRAMIENTAS EN GENERAL</t>
  </si>
  <si>
    <t>EQUIPOS EDUCATIVOS Y RECREACIONALES</t>
  </si>
  <si>
    <t>EQUIPOS DE COMUNICACIONES Y SEÑALAMIENTOS</t>
  </si>
  <si>
    <t>HERRAMIENTAS APARATOS E INSTRUMENTOS EN GENERAL</t>
  </si>
  <si>
    <t>ADQUISICIONES DE EQUIPOS DE OFICINA Y COMPUTACION</t>
  </si>
  <si>
    <t>ADQUISICIONES DE MUEBLES Y ENSERES</t>
  </si>
  <si>
    <t xml:space="preserve">ADQUISICIONES DE EQUIPOS DE OFICINA   </t>
  </si>
  <si>
    <t>ADQUISICIONES DE EQUIPOS DE COMPUTACION</t>
  </si>
  <si>
    <t>ADQUISICION DE ACTIVOS INTANGIBLES</t>
  </si>
  <si>
    <t>ACTIVOS INTANGIBLES</t>
  </si>
  <si>
    <t>TRANSFERENCIAS</t>
  </si>
  <si>
    <t>TRANSFERENCIAS CORRIENTES AL SECTOR PRIVADO</t>
  </si>
  <si>
    <t>BECAS</t>
  </si>
  <si>
    <t>APORTE A INSTITUCIONES SIN FINES DE LUCRO</t>
  </si>
  <si>
    <t>INDEMNIZACIONES</t>
  </si>
  <si>
    <t>TRANSFERENCIAS CORRIENTES AL SECTOR EXTERNO</t>
  </si>
  <si>
    <t>OTROS GASTOS</t>
  </si>
  <si>
    <t>PAGO DE IMPUESTOS, TASAS, GASTOS JUDICIALES Y OTROS</t>
  </si>
  <si>
    <t>TOTAL</t>
  </si>
  <si>
    <t>CONSOLIDADO DINAPI (EJEC PRESUPUESTARIA JULIO - AGOSTO - SETIEMBRE - 2024)
  FF 10 RECURSOS DEL TESORO Y FF 30 RECURSOS INSTITUCIONALES</t>
  </si>
  <si>
    <t>3.7 Ejecución Financiera (Ejecución de Ingresos 3er Trimestre Año 2024 - Julio - Agosto -  Setiembre)</t>
  </si>
  <si>
    <t>RECAUDADO</t>
  </si>
  <si>
    <t>PORCENTAJE</t>
  </si>
  <si>
    <t>INGRESOS CORRIENTES</t>
  </si>
  <si>
    <t>INGRESOS NO TRIBUTARIOS</t>
  </si>
  <si>
    <t>TASAS Y DERECHOS</t>
  </si>
  <si>
    <t>TRANSFERENCIAS CORRIENTES</t>
  </si>
  <si>
    <t>TRASNFERENCIAS CONSOLIDABLES DE ENTIDADES Y ORGANISMOS DEL ESTADO</t>
  </si>
  <si>
    <t>RECURSOS DE FINANCIAMIENTO</t>
  </si>
  <si>
    <t>SALDO INICIAL DE CAJA</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</si>
  <si>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</si>
  <si>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</si>
  <si>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</si>
  <si>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</si>
  <si>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</si>
  <si>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</si>
  <si>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</si>
  <si>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</si>
  <si>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</si>
  <si>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</si>
  <si>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</si>
  <si>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021-210977</t>
  </si>
  <si>
    <t>021-210977</t>
  </si>
  <si>
    <t>Correo institucional</t>
  </si>
  <si>
    <t>A través de los correos electrónicos los usuarios pueden realizar consultas, sugerencias y/o quejas sobre los servicios.</t>
  </si>
  <si>
    <t>dinapi@dinapi.gov.py</t>
  </si>
  <si>
    <t>Además, de la Oficina de Atención al ciudadano, las dependencias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</si>
  <si>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</si>
  <si>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</si>
  <si>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los grupos de interés.</t>
  </si>
  <si>
    <t>Dirección Nacional y Dirección General de Propiedad Industrial (DGPI)</t>
  </si>
  <si>
    <t>https://drive.google.com/file/d/1U9xo7ExxayqI7O0zZqfru7vjMI6F8pec/view?usp=drive_link</t>
  </si>
  <si>
    <t>Portal de Transparencia Activa</t>
  </si>
  <si>
    <t>Cada mes se publica información pública de relevancia actualizada en la web institucional y en la web de la SENAC  sobre la gestión de la DINAPI, conforme a lo establecido en la Ley 5292/14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</si>
  <si>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</si>
  <si>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</si>
  <si>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</si>
  <si>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</si>
  <si>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SENAC</t>
  </si>
  <si>
    <t xml:space="preserve">
https://transparencia.senac.gov.py/portal</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</si>
  <si>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</si>
  <si>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</si>
  <si>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</si>
  <si>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</si>
  <si>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</si>
  <si>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</si>
  <si>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</si>
  <si>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</si>
  <si>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</si>
  <si>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</si>
  <si>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</si>
  <si>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</si>
  <si>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</si>
  <si>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</si>
  <si>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</si>
  <si>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YOUTUBE</t>
  </si>
  <si>
    <t>Observación: Como se puede verificar en la imagen, DINAPI cumple todos los meses al 100% sus obligaciones de Transparencia Activa</t>
  </si>
  <si>
    <t>4.3 Diagnostico "The Integrity app"</t>
  </si>
  <si>
    <t>Cantidad de funcionarios que completaron el diagnostico</t>
  </si>
  <si>
    <t>Cantidad de mujeres</t>
  </si>
  <si>
    <t xml:space="preserve">Cantidad de hombres </t>
  </si>
  <si>
    <t>Prefiere no decir el género</t>
  </si>
  <si>
    <t>Descripción de las actividades realizadas en base a los resultados</t>
  </si>
  <si>
    <t>Evidencia</t>
  </si>
  <si>
    <t xml:space="preserve">El primer diagnóstico del año ya fue realizado en el segundo trimestre y el próximo está previsto para el cuarto trimestre </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</si>
  <si>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</si>
  <si>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</si>
  <si>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</si>
  <si>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</si>
  <si>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</si>
  <si>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</si>
  <si>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</si>
  <si>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</si>
  <si>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</si>
  <si>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</si>
  <si>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</si>
  <si>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</si>
  <si>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</si>
  <si>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En proceso de validación</t>
  </si>
  <si>
    <t>https://drive.google.com/file/d/1Rd5Kt86lBePyO7fl4VA7A41HWXuJsE-G/view?usp=sharing</t>
  </si>
  <si>
    <t>6- GESTIÓN DE DENUNCIAS</t>
  </si>
  <si>
    <t>6.1.Gestión de denuncias de corrupción</t>
  </si>
  <si>
    <t>Ticket Numero</t>
  </si>
  <si>
    <t>Fecha Ingreso</t>
  </si>
  <si>
    <t>Estado</t>
  </si>
  <si>
    <t>Enlace Portal de Denuncias de la SENAC</t>
  </si>
  <si>
    <t>20/08/2024</t>
  </si>
  <si>
    <t>Supuestos hechos de corrupción y/o irregularidad administrativa: Supuesta infracción a leyes especiales</t>
  </si>
  <si>
    <t>Denuncia asignada</t>
  </si>
  <si>
    <t>https://denuncias.gov.py/portal-publico/seguimiento-denuncia/17660</t>
  </si>
  <si>
    <t>https://denuncias.gov.py/portal-publico/seguimiento-denuncia/17843</t>
  </si>
  <si>
    <t>7- CONTROL INTERNO Y EXTERNO</t>
  </si>
  <si>
    <t>7.1 Informes de Auditorias Internas y Auditorías Externas en el Trimestre</t>
  </si>
  <si>
    <t>Auditorias Financieras</t>
  </si>
  <si>
    <t>Nro. Informe</t>
  </si>
  <si>
    <t>Fecha</t>
  </si>
  <si>
    <t>Evidencia (Enlace Ley 5282/14)</t>
  </si>
  <si>
    <t>DAII/AF N° 004/2024</t>
  </si>
  <si>
    <t>Auditoría de cumplimiento Res. AGPE N° 285/2023 - Verificaciónde las documentaciones del Acto de Corte Administrativo</t>
  </si>
  <si>
    <t>https://drive.google.com/file/d/17sEEBMGuLxQGVPoRbmEitTzolXFmq11i/view?usp=drive_link</t>
  </si>
  <si>
    <t>DAII/AF N° 005/2024</t>
  </si>
  <si>
    <t>Auditoría Financiera y Presupuestaria a los Estados Financieros - 1er. Semestre del Ejercicio Fiscal 2024</t>
  </si>
  <si>
    <t>https://drive.google.com/file/d/1EJL0JKGkPE4ITZuKh25cdfT1MlrMCGtU/view?usp=drive_link</t>
  </si>
  <si>
    <t>Auditorias de Gestión</t>
  </si>
  <si>
    <t>DAII/AG N° 003/2024</t>
  </si>
  <si>
    <t>Auditoría de Gestión - Seguimiento a Planes de Mejoramiento</t>
  </si>
  <si>
    <t>https://drive.google.com/file/d/1RLXKVxqsfM2Xe2UcOnhuxVKwZpW1equl/view?usp=drive_link</t>
  </si>
  <si>
    <t>DAII/AG N° 004/2024</t>
  </si>
  <si>
    <t>Consolidado de Observaciones Relevantes al 31/12/2022 en los Planes de Mejoramientos de la DINAPI</t>
  </si>
  <si>
    <t>https://drive.google.com/file/d/1dSj2HzBSgrGmhE3PVPH-Rupz9hUh2_iW/view?usp=drive_link</t>
  </si>
  <si>
    <t>DAII/AG N° 005/2024</t>
  </si>
  <si>
    <t xml:space="preserve">Auditoria de Gestión a la Dirección de Promoción de Industrias Creativas y Folklore </t>
  </si>
  <si>
    <t>https://drive.google.com/file/d/1ozh4VuvE40Y8K1nj9xM0m9vctU5-iqjb/view?usp=drive_link</t>
  </si>
  <si>
    <t>Otros tipos de Auditoria</t>
  </si>
  <si>
    <t>DAII/AI N° 001/2024</t>
  </si>
  <si>
    <t>Auditoría Informática - Ciberseguridad CIS Controls 1</t>
  </si>
  <si>
    <t>https://drive.google.com/file/d/1bsoMACEZO_WiLFXg3PCxZ1yq4T7m6Xy5/view?usp=drive_link</t>
  </si>
  <si>
    <t>DAII/AI N° 002/2024</t>
  </si>
  <si>
    <t>Auditoría Informática - Ciberseguridad CIS Controls 2</t>
  </si>
  <si>
    <t>https://drive.google.com/file/d/1kYxx7Lch2zGdRLx_ABi9lUNiU6sisrdV/view?usp=drive_link</t>
  </si>
  <si>
    <t>DAII/AFO N° 01/2024</t>
  </si>
  <si>
    <t>Auditoría Forense en el Marco de las Observaciones Mencionadas en el Informe Final Res. CGR N° 295/2022</t>
  </si>
  <si>
    <t>https://drive.google.com/file/d/1ZCGSxjssjzp1yOJYoaugH3d0vXfsrVif/view?usp=drive_link</t>
  </si>
  <si>
    <t>7.2 Modelo Estándar de Control Interno para las Instituciones Públicas del Paraguay</t>
  </si>
  <si>
    <t>Periodo</t>
  </si>
  <si>
    <t>Calificación MECIP de la Contraloría General de la República (CGR)</t>
  </si>
  <si>
    <t xml:space="preserve">8- DESCRIPCIÓN CUALITATIVA DE LOGROS ALCANZADOS </t>
  </si>
  <si>
    <t>En este trimeste, la DINAPI participó de manera destacada e histórica en operaciones regionales e internacionales de lucha contra la piratería y la falsificación. En el mes de agosto, formó parte de la OPERACIÓN CRETA II, impulsada por INTERPOL a través de su Oficina Regional para América del Sur y su Programa de Bienes Ilícitos y Salud Mundial. La referida operación incluyó reuniones pre operativas llevadas a cabo en el mes de julio en la ciudad de Buenos Aires. Asimismo, en el mes de septiembre la institución integró además la reconocida OPERACIÓN 404.7, iniciativa dedicada a combatir la piratería en línea, encarada por el Ciberlab del Ministerio de Justicia del Brasil, siendo la primera vez en la historia que Paraguay forma parte, destacándose en los resultados alcanzados.</t>
  </si>
  <si>
    <t>En el mes de septiembre, la DINAPI formó parte conjuntamente con otras instituciones, de la delegación que representó al país en la III Reunión del Consejo de Comercio e Inversiones del Acuerdo Marco de Comercio e Inversiones (TIFA) entre la República del Paraguay y los Estados Unidos de América. En estas jornadas, se discutió sobre el Plan de Trabajo de Propiedad Intelectual, destacándose los avances obtenidos y analizando posibilidades de asistencia y colaboración para continuar con los progresos alcanzados. La participación institucional fue clave para demostrar la importancia y el compromiso del país en la tutela efectiva de los derechos de propiedad intelectual.</t>
  </si>
  <si>
    <t>9- AUDIENCIAS PÚBLICAS Y/O MESAS DE DIÁLOGO</t>
  </si>
  <si>
    <t xml:space="preserve">La primera mesa de diálogo se desarrolló en el primer trimstre y la segunda mesa de diálogo está preevista para el cuarto trimestre </t>
  </si>
  <si>
    <t xml:space="preserve">https://www.instagram.com/p/C89fIk0Ro_s/?img_index=1 </t>
  </si>
  <si>
    <t>https://www.instagram.com/p/DALax8BOVPd/</t>
  </si>
  <si>
    <t>https://www.instagram.com/p/DAHNi4kuCd7/?img_index=1</t>
  </si>
  <si>
    <t>https://www.instagram.com/p/C9u88AaRIqj/</t>
  </si>
  <si>
    <t>https://www.dinapi.gov.py/portal/v3/noticias/detalle-noticia?idNoticia=471</t>
  </si>
  <si>
    <t>https://www.instagram.com/p/C_wFK9DxK3e/</t>
  </si>
  <si>
    <t>https://www.instagram.com/p/DAYZWjqvnHi/?img_index=1</t>
  </si>
  <si>
    <t xml:space="preserve">https://www.instagram.com/p/DAKUD8tsaWh/  </t>
  </si>
  <si>
    <t>https://www.dinapi.gov.py/portal/v3/assets/archivos-pdf/412-RES.-DINAPI-PLAN-PILOTO-SERVICIO-DE-MEDIACION.pdf</t>
  </si>
  <si>
    <t xml:space="preserve">https://www.dinapi.gov.py/portal/v3/noticias/detalle-noticia?idNoticia=462 </t>
  </si>
  <si>
    <t>https://www.dinapi.gov.py/portal/v3/noticias/detalle-noticia?idNoticia=455</t>
  </si>
  <si>
    <t xml:space="preserve">https://www.instagram.com/p/C_jdlFFM4j6/ </t>
  </si>
  <si>
    <r>
      <t xml:space="preserve">Reportes del sistema informático / Página web de dinapi: </t>
    </r>
    <r>
      <rPr>
        <b/>
        <u/>
        <sz val="12"/>
        <color rgb="FF0070C0"/>
        <rFont val="Garamond"/>
        <family val="1"/>
      </rPr>
      <t>https://lookerstudio.google.com/u/0/reporting/ea72a60d-44e8-47d2-ae22-944d6eedc568/page/p_tfhk7en8qc</t>
    </r>
  </si>
  <si>
    <r>
      <t>Reportes del sistema informático</t>
    </r>
    <r>
      <rPr>
        <sz val="12"/>
        <color rgb="FF0070C0"/>
        <rFont val="Garamond"/>
        <family val="1"/>
      </rPr>
      <t xml:space="preserve"> </t>
    </r>
    <r>
      <rPr>
        <b/>
        <u/>
        <sz val="12"/>
        <color rgb="FF0070C0"/>
        <rFont val="Garamond"/>
        <family val="1"/>
      </rPr>
      <t>https://lookerstudio.google.com/u/0/reporting/ea72a60d-44e8-47d2-ae22-944d6eedc568/page/p_tfhk7en8qc</t>
    </r>
  </si>
  <si>
    <r>
      <t xml:space="preserve">Nos hemos trazado la meta de conceder </t>
    </r>
    <r>
      <rPr>
        <b/>
        <sz val="12"/>
        <color rgb="FF000000"/>
        <rFont val="Garamond"/>
        <family val="1"/>
      </rPr>
      <t xml:space="preserve">4856 </t>
    </r>
    <r>
      <rPr>
        <sz val="12"/>
        <color rgb="FF000000"/>
        <rFont val="Garamond"/>
        <family val="1"/>
      </rPr>
      <t xml:space="preserve">marcas en el trimestre </t>
    </r>
    <r>
      <rPr>
        <b/>
        <sz val="12"/>
        <color rgb="FF000000"/>
        <rFont val="Garamond"/>
        <family val="1"/>
      </rPr>
      <t>(Metas mensuales: Julio: 1834; Agosto: 1522; Septiembre: 1500)</t>
    </r>
  </si>
  <si>
    <r>
      <t xml:space="preserve">Se han concedido </t>
    </r>
    <r>
      <rPr>
        <b/>
        <sz val="12"/>
        <color rgb="FF000000"/>
        <rFont val="Garamond"/>
        <family val="1"/>
      </rPr>
      <t xml:space="preserve">6863 </t>
    </r>
    <r>
      <rPr>
        <sz val="12"/>
        <color rgb="FF000000"/>
        <rFont val="Garamond"/>
        <family val="1"/>
      </rPr>
      <t xml:space="preserve">marcas en el trimestre </t>
    </r>
    <r>
      <rPr>
        <b/>
        <sz val="12"/>
        <color rgb="FF000000"/>
        <rFont val="Garamond"/>
        <family val="1"/>
      </rPr>
      <t>(Concesiones mensuales: en julio 2157; en agosto 2204 y en septiembre 2502)</t>
    </r>
  </si>
  <si>
    <r>
      <t xml:space="preserve">Nos hemos propuesto la meta de finalizar </t>
    </r>
    <r>
      <rPr>
        <b/>
        <sz val="12"/>
        <color rgb="FF000000"/>
        <rFont val="Garamond"/>
        <family val="1"/>
      </rPr>
      <t xml:space="preserve">90 </t>
    </r>
    <r>
      <rPr>
        <sz val="12"/>
        <color rgb="FF000000"/>
        <rFont val="Garamond"/>
        <family val="1"/>
      </rPr>
      <t xml:space="preserve">patentes de invención y modelos de utilidad en el trimestre </t>
    </r>
    <r>
      <rPr>
        <b/>
        <sz val="12"/>
        <color rgb="FF000000"/>
        <rFont val="Garamond"/>
        <family val="1"/>
      </rPr>
      <t>(meta mensual: 30 patentes finalizadas por mes)</t>
    </r>
  </si>
  <si>
    <r>
      <t xml:space="preserve">Han sido finalizadas </t>
    </r>
    <r>
      <rPr>
        <b/>
        <sz val="12"/>
        <color rgb="FF000000"/>
        <rFont val="Garamond"/>
        <family val="1"/>
      </rPr>
      <t xml:space="preserve">129 </t>
    </r>
    <r>
      <rPr>
        <sz val="12"/>
        <color rgb="FF000000"/>
        <rFont val="Garamond"/>
        <family val="1"/>
      </rPr>
      <t xml:space="preserve">patentes de invención y modelos de utilidad en el trimestre </t>
    </r>
    <r>
      <rPr>
        <b/>
        <sz val="12"/>
        <color rgb="FF000000"/>
        <rFont val="Garamond"/>
        <family val="1"/>
      </rPr>
      <t>(Patentes finalizadas por mes: en julio 39; en agosto: 46 y en septiembre 44)</t>
    </r>
  </si>
  <si>
    <r>
      <t xml:space="preserve">Nos hemos propuesto la meta de conceder </t>
    </r>
    <r>
      <rPr>
        <b/>
        <sz val="12"/>
        <color rgb="FF000000"/>
        <rFont val="Garamond"/>
        <family val="1"/>
      </rPr>
      <t xml:space="preserve">30 </t>
    </r>
    <r>
      <rPr>
        <sz val="12"/>
        <color rgb="FF000000"/>
        <rFont val="Garamond"/>
        <family val="1"/>
      </rPr>
      <t xml:space="preserve">dibujos y modelos industriales en el trimestre </t>
    </r>
    <r>
      <rPr>
        <b/>
        <sz val="12"/>
        <color rgb="FF000000"/>
        <rFont val="Garamond"/>
        <family val="1"/>
      </rPr>
      <t>(meta mensual: 10 registros de dibujos y modelos industriales por mes)</t>
    </r>
  </si>
  <si>
    <r>
      <rPr>
        <b/>
        <sz val="12"/>
        <color rgb="FF000000"/>
        <rFont val="Garamond"/>
        <family val="1"/>
      </rPr>
      <t xml:space="preserve">32 </t>
    </r>
    <r>
      <rPr>
        <sz val="12"/>
        <color rgb="FF000000"/>
        <rFont val="Garamond"/>
        <family val="1"/>
      </rPr>
      <t xml:space="preserve">dibujos y modelos industriales concedidos </t>
    </r>
    <r>
      <rPr>
        <b/>
        <sz val="12"/>
        <color rgb="FF000000"/>
        <rFont val="Garamond"/>
        <family val="1"/>
      </rPr>
      <t>(Registros de dibujos y modelos industriales por mes: en julio 10; en agosto: 5 y en septiembre 17)</t>
    </r>
  </si>
  <si>
    <r>
      <t xml:space="preserve">Nos hemos propuesto emitir </t>
    </r>
    <r>
      <rPr>
        <b/>
        <sz val="12"/>
        <color rgb="FF000000"/>
        <rFont val="Garamond"/>
        <family val="1"/>
      </rPr>
      <t xml:space="preserve">300 </t>
    </r>
    <r>
      <rPr>
        <sz val="12"/>
        <color rgb="FF000000"/>
        <rFont val="Garamond"/>
        <family val="1"/>
      </rPr>
      <t xml:space="preserve">resoluciones de oposición </t>
    </r>
    <r>
      <rPr>
        <b/>
        <sz val="12"/>
        <color rgb="FF000000"/>
        <rFont val="Garamond"/>
        <family val="1"/>
      </rPr>
      <t>(meta mensual: 100 resoluciones por mes)</t>
    </r>
  </si>
  <si>
    <r>
      <t xml:space="preserve">Se han emitido </t>
    </r>
    <r>
      <rPr>
        <b/>
        <sz val="12"/>
        <color rgb="FF000000"/>
        <rFont val="Garamond"/>
        <family val="1"/>
      </rPr>
      <t xml:space="preserve">432 </t>
    </r>
    <r>
      <rPr>
        <sz val="12"/>
        <color rgb="FF000000"/>
        <rFont val="Garamond"/>
        <family val="1"/>
      </rPr>
      <t xml:space="preserve">resoluciones de oposición </t>
    </r>
    <r>
      <rPr>
        <b/>
        <sz val="12"/>
        <color rgb="FF000000"/>
        <rFont val="Garamond"/>
        <family val="1"/>
      </rPr>
      <t>(Resoluciones emitidas por mes: en julio: 195; en agosto: 151 y en septiembre 86)</t>
    </r>
  </si>
  <si>
    <r>
      <rPr>
        <b/>
        <sz val="12"/>
        <color theme="1"/>
        <rFont val="Garamond"/>
        <family val="1"/>
      </rPr>
      <t xml:space="preserve">En el marco de las actividades correspondientes a los ejes estrategicos del PEI y a los ejes del PNPI, la Direccion General de Propiedad Industrial ha realizado las siguientes actividades:
</t>
    </r>
    <r>
      <rPr>
        <sz val="12"/>
        <color theme="1"/>
        <rFont val="Garamond"/>
        <family val="1"/>
      </rPr>
      <t xml:space="preserve">
</t>
    </r>
    <r>
      <rPr>
        <b/>
        <sz val="12"/>
        <color theme="1"/>
        <rFont val="Garamond"/>
        <family val="1"/>
      </rPr>
      <t xml:space="preserve">E.E. 1 – Fortalecimiento del Sistema de Propiedad Intelectual OE 4. Fortalecimiento y capacitación de otros actores del sistema: 
</t>
    </r>
    <r>
      <rPr>
        <sz val="12"/>
        <color theme="1"/>
        <rFont val="Garamond"/>
        <family val="1"/>
      </rPr>
      <t xml:space="preserve">1. Webinar para AGPI y usuarios en general sobre el uso de DESINGclass
2.Participacion del Lic. Alexis Mayeregger, examinador de fondo de la Direccion de Patentes en el area de Biotecnologia en el II Congreso de Biotecnologia.
3. Participacion de las areas de Patentes y de Relatoria de DGPI en el Taller para Examinadores de Patentes de Oficinas de PI de América Latina: Farmacia, Biotecnología Bioinformática
4. Capacitacion en linea para examinadores de marcas de America Latina y el Caribe, organizado por la OMPI.
5. Capacitacion ASIPI sobre prohibiciones relativas y absolutas en el examen de marcas
6. Realizacion de Material sobre Conocimientos tradicionales y Recursos Geneticos.
7. Apoyo al concurso ASIPI DISEÑOS </t>
    </r>
    <r>
      <rPr>
        <b/>
        <u/>
        <sz val="12"/>
        <color rgb="FF0070C0"/>
        <rFont val="Garamond"/>
        <family val="1"/>
      </rPr>
      <t>https://asipi.org/concurso-de-reconocimiento-asipidisenos-los-mejores-disenos-industriales-2024/?utm_source=ASIPI+Mailing+List&amp;utm_campaign=6dd76dcfe8-EMAIL_CAMPAIGN_2024_08_31_12_00_COPY_01&amp;utm_medium=email&amp;utm_term=0_-2b95a9d614-%5BLIST_EMAIL_ID%5D&amp;mc_cid=6dd76dcfe8&amp;mc_eid=8cf6e209c6</t>
    </r>
    <r>
      <rPr>
        <sz val="12"/>
        <color theme="1"/>
        <rFont val="Garamond"/>
        <family val="1"/>
      </rPr>
      <t xml:space="preserve">
</t>
    </r>
    <r>
      <rPr>
        <b/>
        <sz val="12"/>
        <color theme="1"/>
        <rFont val="Garamond"/>
        <family val="1"/>
      </rPr>
      <t xml:space="preserve">
E.E. 3 – Uso de la Propiedad Intelectual como herramienta de competitividad OE 2. Diseñar estrategias de PI para sectores  vulnerables de la economía del país: indígenas,  mujeres en situación de vulnerabilidad, pequeños  agricultores: 
</t>
    </r>
    <r>
      <rPr>
        <sz val="12"/>
        <color theme="1"/>
        <rFont val="Garamond"/>
        <family val="1"/>
      </rPr>
      <t xml:space="preserve">1. Charlas con mujeres artesanas de Yatayty, a fin de acompanar el proceso de conformacion del Comite Regulador de la DO AO POI DE YATAYTY
2. Proyecto Jovenes Diseñadores PI, proyecto en conjunto con la OMPI, la Universidad Iberoamericana y la DINAPI con el fin de que jovenes de las carreras de DISEÑO puedan aportar a la cadena de valor de productos con marcas colectivas o IG_DO
</t>
    </r>
    <r>
      <rPr>
        <b/>
        <sz val="12"/>
        <color theme="1"/>
        <rFont val="Garamond"/>
        <family val="1"/>
      </rPr>
      <t xml:space="preserve">
E.E. 5 – Impulsar estrategias en materia de PI en tema de interés para el desarrollo nacional.OE 3. Fortalecimiento del trabajo conjunto entre  DINAPI y Ministerio de Salud Pública: 
</t>
    </r>
    <r>
      <rPr>
        <sz val="12"/>
        <color theme="1"/>
        <rFont val="Garamond"/>
        <family val="1"/>
      </rPr>
      <t xml:space="preserve">1. Reunion con representantes del Instituto Nacional de Salud, a fin de realizar un convenio de capacitacion en el area de Patentes. El pedido fue remitido a la Direccion General de Asesoria General y Estrategia Institucional. remitido a la Dirección Nacional el día de la fecha para su aprobación por la Máxima Autoridad, bajo mesa de entrada Nº 3416. 
</t>
    </r>
  </si>
  <si>
    <r>
      <rPr>
        <b/>
        <sz val="12"/>
        <color rgb="FF0070C0"/>
        <rFont val="Garamond"/>
        <family val="1"/>
      </rPr>
      <t xml:space="preserve">https://www.youtube.com/@dinapi_py 
</t>
    </r>
  </si>
  <si>
    <t>MATRIZ DE INFORMACIÓN MINIMA PARA INFORME DE RENDICIÓN DE CUENTAS AL CIUDADANO - EJERCICIO 2024 (TERCER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</si>
</sst>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color theme="1"/>
      <name val="Calibri"/>
      <scheme val="minor"/>
    </font>
    <font>
      <sz val="12"/>
      <color theme="1"/>
      <name val="Garamond"/>
    </font>
    <font>
      <b/>
      <sz val="12"/>
      <color theme="1"/>
      <name val="Garamond"/>
    </font>
    <font>
      <sz val="12"/>
      <color rgb="FF000000"/>
      <name val="Garamond"/>
    </font>
    <font>
      <sz val="14"/>
      <color theme="1"/>
      <name val="Garamond"/>
    </font>
    <font>
      <sz val="14"/>
      <color rgb="FF000000"/>
      <name val="Garamond"/>
    </font>
    <font>
      <sz val="14"/>
      <color rgb="FF000000"/>
      <name val="Calibri"/>
    </font>
    <font>
      <u/>
      <sz val="11"/>
      <color theme="10"/>
      <name val="Calibri"/>
      <scheme val="minor"/>
    </font>
    <font>
      <b/>
      <sz val="12"/>
      <color theme="1"/>
      <name val="Garamond"/>
      <family val="1"/>
    </font>
    <font>
      <sz val="12"/>
      <color rgb="FF000000"/>
      <name val="Garamond"/>
      <family val="1"/>
    </font>
    <font>
      <b/>
      <u/>
      <sz val="12"/>
      <color rgb="FF0070C0"/>
      <name val="Garamond"/>
      <family val="1"/>
    </font>
    <font>
      <sz val="12"/>
      <color rgb="FF0070C0"/>
      <name val="Garamond"/>
      <family val="1"/>
    </font>
    <font>
      <b/>
      <sz val="12"/>
      <color rgb="FF0070C0"/>
      <name val="Garamond"/>
      <family val="1"/>
    </font>
    <font>
      <sz val="12"/>
      <color theme="1"/>
      <name val="Garamond"/>
      <family val="1"/>
    </font>
    <font>
      <b/>
      <u/>
      <sz val="12"/>
      <color theme="1"/>
      <name val="Garamond"/>
      <family val="1"/>
    </font>
    <font>
      <sz val="12"/>
      <color rgb="FF292B2C"/>
      <name val="Garamond"/>
      <family val="1"/>
    </font>
    <font>
      <b/>
      <sz val="12"/>
      <color rgb="FF000000"/>
      <name val="Garamond"/>
      <family val="1"/>
    </font>
    <font>
      <sz val="12"/>
      <name val="Garamond"/>
      <family val="1"/>
    </font>
    <font>
      <u/>
      <sz val="12"/>
      <color rgb="FF000000"/>
      <name val="Garamond"/>
      <family val="1"/>
    </font>
    <font>
      <b/>
      <sz val="12"/>
      <color rgb="FFFF0000"/>
      <name val="Garamond"/>
      <family val="1"/>
    </font>
    <font>
      <b/>
      <u/>
      <sz val="12"/>
      <color rgb="FF000000"/>
      <name val="Garamond"/>
      <family val="1"/>
    </font>
    <font>
      <u/>
      <sz val="12"/>
      <color theme="1"/>
      <name val="Garamond"/>
      <family val="1"/>
    </font>
  </fonts>
  <fills count="15">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E598"/>
        <bgColor rgb="FFFFE598"/>
      </patternFill>
    </fill>
    <fill>
      <patternFill patternType="solid">
        <fgColor rgb="FFF4B083"/>
        <bgColor rgb="FFF4B083"/>
      </patternFill>
    </fill>
    <fill>
      <patternFill patternType="solid">
        <fgColor rgb="FFFFF2CC"/>
        <bgColor rgb="FFFFF2CC"/>
      </patternFill>
    </fill>
    <fill>
      <patternFill patternType="solid">
        <fgColor rgb="FFFFFFFF"/>
        <bgColor rgb="FFFFFFFF"/>
      </patternFill>
    </fill>
    <fill>
      <patternFill patternType="solid">
        <fgColor rgb="FFCCCCCC"/>
        <bgColor rgb="FFCCCCCC"/>
      </patternFill>
    </fill>
    <fill>
      <patternFill patternType="solid">
        <fgColor theme="7"/>
        <bgColor theme="7"/>
      </patternFill>
    </fill>
    <fill>
      <patternFill patternType="solid">
        <fgColor rgb="FFB7B7B7"/>
        <bgColor rgb="FFB7B7B7"/>
      </patternFill>
    </fill>
    <fill>
      <patternFill patternType="solid">
        <fgColor rgb="FF999999"/>
        <bgColor rgb="FF999999"/>
      </patternFill>
    </fill>
    <fill>
      <patternFill patternType="solid">
        <fgColor rgb="FFA8D08D"/>
        <bgColor rgb="FFA8D08D"/>
      </patternFill>
    </fill>
  </fills>
  <borders count="6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bottom/>
      <diagonal/>
    </border>
    <border>
      <left/>
      <right/>
      <top style="thin">
        <color rgb="FF000000"/>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300">
    <xf numFmtId="0" fontId="0"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1" fillId="5" borderId="18" xfId="0" applyFont="1" applyFill="1" applyBorder="1" applyAlignment="1">
      <alignment vertical="center" wrapText="1"/>
    </xf>
    <xf numFmtId="0" fontId="1" fillId="9" borderId="18" xfId="0" applyFont="1" applyFill="1" applyBorder="1" applyAlignment="1">
      <alignment vertical="center" wrapText="1"/>
    </xf>
    <xf numFmtId="0" fontId="1" fillId="9" borderId="35" xfId="0" applyFont="1" applyFill="1" applyBorder="1" applyAlignment="1">
      <alignment vertical="center" wrapText="1"/>
    </xf>
    <xf numFmtId="0" fontId="1" fillId="9" borderId="24" xfId="0" applyFont="1" applyFill="1" applyBorder="1" applyAlignment="1">
      <alignment vertical="center" wrapText="1"/>
    </xf>
    <xf numFmtId="0" fontId="3" fillId="0" borderId="0" xfId="0" applyFont="1" applyAlignment="1">
      <alignment vertical="center" wrapText="1"/>
    </xf>
    <xf numFmtId="0" fontId="4" fillId="5" borderId="18" xfId="0" applyFont="1" applyFill="1" applyBorder="1" applyAlignment="1">
      <alignment vertical="center" wrapText="1"/>
    </xf>
    <xf numFmtId="0" fontId="5" fillId="0" borderId="0" xfId="0" applyFont="1" applyAlignment="1">
      <alignment vertical="center" wrapText="1"/>
    </xf>
    <xf numFmtId="0" fontId="3" fillId="9" borderId="18" xfId="0" applyFont="1" applyFill="1" applyBorder="1" applyAlignment="1">
      <alignment vertical="center" wrapText="1"/>
    </xf>
    <xf numFmtId="0" fontId="1" fillId="5" borderId="45" xfId="0" applyFont="1" applyFill="1" applyBorder="1" applyAlignment="1">
      <alignment vertical="center" wrapText="1"/>
    </xf>
    <xf numFmtId="0" fontId="1" fillId="5" borderId="47" xfId="0" applyFont="1" applyFill="1" applyBorder="1" applyAlignment="1">
      <alignment vertical="center" wrapText="1"/>
    </xf>
    <xf numFmtId="0" fontId="1" fillId="5" borderId="0" xfId="0" applyFont="1" applyFill="1" applyAlignment="1">
      <alignment vertical="center" wrapText="1"/>
    </xf>
    <xf numFmtId="0" fontId="1" fillId="8" borderId="2" xfId="0" applyFont="1" applyFill="1" applyBorder="1" applyAlignment="1">
      <alignment vertical="center" wrapText="1"/>
    </xf>
    <xf numFmtId="0" fontId="1" fillId="8" borderId="3" xfId="0" applyFont="1" applyFill="1" applyBorder="1" applyAlignment="1">
      <alignment vertical="center" wrapText="1"/>
    </xf>
    <xf numFmtId="0" fontId="6" fillId="8" borderId="5" xfId="0" applyFont="1" applyFill="1" applyBorder="1" applyAlignment="1"/>
    <xf numFmtId="0" fontId="6" fillId="8" borderId="6" xfId="0" applyFont="1" applyFill="1" applyBorder="1" applyAlignment="1"/>
    <xf numFmtId="0" fontId="6" fillId="9" borderId="0" xfId="0" applyFont="1" applyFill="1" applyAlignment="1"/>
    <xf numFmtId="0" fontId="9" fillId="4" borderId="24" xfId="0" applyFont="1" applyFill="1" applyBorder="1" applyAlignment="1">
      <alignment vertical="center" wrapText="1"/>
    </xf>
    <xf numFmtId="0" fontId="9" fillId="4" borderId="44" xfId="0" applyFont="1" applyFill="1" applyBorder="1" applyAlignment="1">
      <alignment vertical="center" wrapText="1"/>
    </xf>
    <xf numFmtId="0" fontId="10" fillId="4" borderId="11" xfId="0" applyFont="1" applyFill="1" applyBorder="1" applyAlignment="1">
      <alignment vertical="center" wrapText="1"/>
    </xf>
    <xf numFmtId="0" fontId="10" fillId="8" borderId="11" xfId="0" applyFont="1" applyFill="1" applyBorder="1" applyAlignment="1">
      <alignment horizontal="left" vertical="center" wrapText="1"/>
    </xf>
    <xf numFmtId="0" fontId="10" fillId="8" borderId="22" xfId="0" applyFont="1" applyFill="1" applyBorder="1" applyAlignment="1">
      <alignment horizontal="left" vertical="center" wrapText="1"/>
    </xf>
    <xf numFmtId="0" fontId="10" fillId="8" borderId="6"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10" fillId="4" borderId="44" xfId="0" applyFont="1" applyFill="1" applyBorder="1" applyAlignment="1">
      <alignment vertical="center" wrapText="1"/>
    </xf>
    <xf numFmtId="0" fontId="10" fillId="4" borderId="11" xfId="0" applyFont="1" applyFill="1" applyBorder="1" applyAlignment="1">
      <alignment horizontal="center" vertical="center" wrapText="1"/>
    </xf>
    <xf numFmtId="0" fontId="10" fillId="4" borderId="26" xfId="1" applyFont="1" applyFill="1" applyBorder="1" applyAlignment="1">
      <alignment vertical="center" wrapText="1"/>
    </xf>
    <xf numFmtId="0" fontId="10" fillId="4" borderId="44" xfId="1" applyFont="1" applyFill="1" applyBorder="1" applyAlignment="1">
      <alignment vertical="center" wrapText="1"/>
    </xf>
    <xf numFmtId="0" fontId="10" fillId="4" borderId="26" xfId="0" applyFont="1" applyFill="1" applyBorder="1" applyAlignment="1">
      <alignment vertical="center" wrapText="1"/>
    </xf>
    <xf numFmtId="0" fontId="13" fillId="5" borderId="18"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3" fillId="4" borderId="1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13" fillId="4" borderId="11" xfId="0" applyFont="1" applyFill="1" applyBorder="1" applyAlignment="1">
      <alignment horizontal="center" vertical="center"/>
    </xf>
    <xf numFmtId="164" fontId="13" fillId="4" borderId="11" xfId="0" applyNumberFormat="1" applyFont="1" applyFill="1" applyBorder="1" applyAlignment="1">
      <alignment horizontal="center" vertical="center" wrapText="1"/>
    </xf>
    <xf numFmtId="0" fontId="8" fillId="5" borderId="40" xfId="0" applyFont="1" applyFill="1" applyBorder="1" applyAlignment="1">
      <alignment horizontal="center" vertical="center" wrapText="1"/>
    </xf>
    <xf numFmtId="0" fontId="8" fillId="7" borderId="11" xfId="0" applyFont="1" applyFill="1" applyBorder="1" applyAlignment="1">
      <alignment vertical="center" wrapText="1"/>
    </xf>
    <xf numFmtId="0" fontId="8" fillId="4" borderId="10" xfId="0" applyFont="1" applyFill="1" applyBorder="1" applyAlignment="1">
      <alignment vertical="center" wrapText="1"/>
    </xf>
    <xf numFmtId="0" fontId="8" fillId="4" borderId="11" xfId="0" applyFont="1" applyFill="1" applyBorder="1" applyAlignment="1">
      <alignment vertical="center" wrapText="1"/>
    </xf>
    <xf numFmtId="0" fontId="13" fillId="5" borderId="17" xfId="0" applyFont="1" applyFill="1" applyBorder="1" applyAlignment="1">
      <alignment horizontal="center" vertical="center" wrapText="1"/>
    </xf>
    <xf numFmtId="0" fontId="8" fillId="3" borderId="11" xfId="0" applyFont="1" applyFill="1" applyBorder="1" applyAlignment="1">
      <alignment horizontal="left" vertical="top" wrapText="1"/>
    </xf>
    <xf numFmtId="0" fontId="13" fillId="4" borderId="11" xfId="0" applyFont="1" applyFill="1" applyBorder="1" applyAlignment="1">
      <alignment horizontal="center" vertical="top" wrapText="1"/>
    </xf>
    <xf numFmtId="0" fontId="13" fillId="5" borderId="18" xfId="0" applyFont="1" applyFill="1" applyBorder="1" applyAlignment="1">
      <alignment vertical="center" wrapText="1"/>
    </xf>
    <xf numFmtId="0" fontId="8" fillId="6" borderId="11" xfId="0" applyFont="1" applyFill="1" applyBorder="1" applyAlignment="1">
      <alignment horizontal="center" vertical="center" wrapText="1"/>
    </xf>
    <xf numFmtId="0" fontId="8" fillId="6" borderId="19" xfId="0" applyFont="1" applyFill="1" applyBorder="1" applyAlignment="1">
      <alignment vertical="center" wrapText="1"/>
    </xf>
    <xf numFmtId="0" fontId="8" fillId="4" borderId="11" xfId="0" applyFont="1" applyFill="1" applyBorder="1" applyAlignment="1">
      <alignment horizontal="left" vertical="center" wrapText="1"/>
    </xf>
    <xf numFmtId="0" fontId="8" fillId="7" borderId="1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7" borderId="29" xfId="0" applyFont="1" applyFill="1" applyBorder="1" applyAlignment="1">
      <alignment horizontal="center" vertical="center" wrapText="1"/>
    </xf>
    <xf numFmtId="10" fontId="9" fillId="8" borderId="56" xfId="0" applyNumberFormat="1" applyFont="1" applyFill="1" applyBorder="1" applyAlignment="1">
      <alignment horizontal="center" vertical="center" wrapText="1"/>
    </xf>
    <xf numFmtId="9" fontId="9" fillId="8" borderId="56" xfId="0" applyNumberFormat="1" applyFont="1" applyFill="1" applyBorder="1" applyAlignment="1">
      <alignment horizontal="center" vertical="center" wrapText="1"/>
    </xf>
    <xf numFmtId="9" fontId="9" fillId="4" borderId="56" xfId="0" applyNumberFormat="1" applyFont="1" applyFill="1" applyBorder="1" applyAlignment="1">
      <alignment horizontal="center" vertical="center" wrapText="1"/>
    </xf>
    <xf numFmtId="0" fontId="18" fillId="4" borderId="44" xfId="0" applyFont="1" applyFill="1" applyBorder="1" applyAlignment="1">
      <alignment vertical="center" wrapText="1"/>
    </xf>
    <xf numFmtId="0" fontId="9" fillId="8" borderId="24" xfId="0" applyFont="1" applyFill="1" applyBorder="1" applyAlignment="1">
      <alignment horizontal="center" vertical="center" wrapText="1"/>
    </xf>
    <xf numFmtId="0" fontId="9" fillId="8" borderId="0" xfId="0" applyFont="1" applyFill="1" applyAlignment="1">
      <alignment horizontal="center" vertical="center" wrapText="1"/>
    </xf>
    <xf numFmtId="0" fontId="9" fillId="4" borderId="28" xfId="0" applyFont="1" applyFill="1" applyBorder="1" applyAlignment="1">
      <alignment horizontal="center" vertical="center" wrapText="1"/>
    </xf>
    <xf numFmtId="0" fontId="18" fillId="4" borderId="28" xfId="0" applyFont="1" applyFill="1" applyBorder="1" applyAlignment="1">
      <alignment vertical="center" wrapText="1"/>
    </xf>
    <xf numFmtId="0" fontId="8" fillId="9" borderId="18" xfId="0" applyFont="1" applyFill="1" applyBorder="1" applyAlignment="1">
      <alignment horizontal="center" vertical="center" wrapText="1"/>
    </xf>
    <xf numFmtId="0" fontId="8" fillId="7" borderId="19" xfId="0" applyFont="1" applyFill="1" applyBorder="1" applyAlignment="1">
      <alignment horizontal="center" wrapText="1"/>
    </xf>
    <xf numFmtId="0" fontId="8" fillId="7" borderId="24" xfId="0" applyFont="1" applyFill="1" applyBorder="1" applyAlignment="1">
      <alignment horizontal="center" wrapText="1"/>
    </xf>
    <xf numFmtId="0" fontId="13" fillId="4" borderId="11" xfId="0" applyFont="1" applyFill="1" applyBorder="1" applyAlignment="1">
      <alignment horizontal="left" vertical="center" wrapText="1"/>
    </xf>
    <xf numFmtId="0" fontId="13" fillId="4" borderId="26" xfId="0" applyFont="1" applyFill="1" applyBorder="1" applyAlignment="1">
      <alignment horizontal="left" vertical="center" wrapText="1"/>
    </xf>
    <xf numFmtId="9" fontId="13" fillId="4" borderId="11" xfId="0" applyNumberFormat="1" applyFont="1" applyFill="1" applyBorder="1" applyAlignment="1">
      <alignment horizontal="center" vertical="center" wrapText="1"/>
    </xf>
    <xf numFmtId="0" fontId="13" fillId="9" borderId="34" xfId="0" applyFont="1" applyFill="1" applyBorder="1" applyAlignment="1">
      <alignment vertical="center" wrapText="1"/>
    </xf>
    <xf numFmtId="0" fontId="8" fillId="7" borderId="19" xfId="0" applyFont="1" applyFill="1" applyBorder="1" applyAlignment="1">
      <alignment vertical="center" wrapText="1"/>
    </xf>
    <xf numFmtId="0" fontId="8" fillId="7" borderId="36" xfId="0" applyFont="1" applyFill="1" applyBorder="1" applyAlignment="1">
      <alignment vertical="center" wrapText="1"/>
    </xf>
    <xf numFmtId="0" fontId="8" fillId="7" borderId="23" xfId="0" applyFont="1" applyFill="1" applyBorder="1" applyAlignment="1">
      <alignment vertical="center" wrapText="1"/>
    </xf>
    <xf numFmtId="0" fontId="8" fillId="7" borderId="14" xfId="0" applyFont="1" applyFill="1" applyBorder="1" applyAlignment="1">
      <alignment horizontal="center" vertical="center" wrapText="1"/>
    </xf>
    <xf numFmtId="0" fontId="8" fillId="7" borderId="29" xfId="0" applyFont="1" applyFill="1" applyBorder="1" applyAlignment="1">
      <alignment vertical="center" wrapText="1"/>
    </xf>
    <xf numFmtId="0" fontId="8" fillId="7" borderId="44" xfId="0" applyFont="1" applyFill="1" applyBorder="1" applyAlignment="1">
      <alignment vertical="center" wrapText="1"/>
    </xf>
    <xf numFmtId="0" fontId="8" fillId="7" borderId="44" xfId="0" applyFont="1" applyFill="1" applyBorder="1" applyAlignment="1">
      <alignment horizontal="center" vertical="center" wrapText="1"/>
    </xf>
    <xf numFmtId="0" fontId="9" fillId="4" borderId="22" xfId="0" applyFont="1" applyFill="1" applyBorder="1" applyAlignment="1">
      <alignment vertical="center" wrapText="1"/>
    </xf>
    <xf numFmtId="0" fontId="9" fillId="4" borderId="6" xfId="0" applyFont="1" applyFill="1" applyBorder="1" applyAlignment="1">
      <alignment vertical="center" wrapText="1"/>
    </xf>
    <xf numFmtId="9" fontId="9" fillId="4" borderId="6" xfId="0" applyNumberFormat="1" applyFont="1" applyFill="1" applyBorder="1" applyAlignment="1">
      <alignment horizontal="center" vertical="center" wrapText="1"/>
    </xf>
    <xf numFmtId="0" fontId="9" fillId="4" borderId="26" xfId="0" applyFont="1" applyFill="1" applyBorder="1" applyAlignment="1">
      <alignment vertical="center" wrapText="1"/>
    </xf>
    <xf numFmtId="0" fontId="13" fillId="4" borderId="11" xfId="0" applyFont="1" applyFill="1" applyBorder="1" applyAlignment="1">
      <alignment vertical="center" wrapText="1"/>
    </xf>
    <xf numFmtId="0" fontId="13" fillId="4" borderId="6" xfId="0" applyFont="1" applyFill="1" applyBorder="1" applyAlignment="1">
      <alignment vertical="center" wrapText="1"/>
    </xf>
    <xf numFmtId="0" fontId="9" fillId="4" borderId="22" xfId="0" applyFont="1" applyFill="1" applyBorder="1" applyAlignment="1">
      <alignment horizontal="left" vertical="center" wrapText="1"/>
    </xf>
    <xf numFmtId="0" fontId="9" fillId="4" borderId="6" xfId="0" applyFont="1" applyFill="1" applyBorder="1" applyAlignment="1">
      <alignment horizontal="left" vertical="center" wrapText="1"/>
    </xf>
    <xf numFmtId="0" fontId="16" fillId="5" borderId="18" xfId="0" applyFont="1" applyFill="1" applyBorder="1" applyAlignment="1">
      <alignment vertical="center" wrapText="1"/>
    </xf>
    <xf numFmtId="9" fontId="13" fillId="5" borderId="18" xfId="0" applyNumberFormat="1" applyFont="1" applyFill="1" applyBorder="1" applyAlignment="1">
      <alignment horizontal="right" vertical="center" wrapText="1"/>
    </xf>
    <xf numFmtId="0" fontId="16" fillId="7" borderId="37" xfId="0" applyFont="1" applyFill="1" applyBorder="1" applyAlignment="1">
      <alignment vertical="center" wrapText="1"/>
    </xf>
    <xf numFmtId="0" fontId="16" fillId="7" borderId="26" xfId="0" applyFont="1" applyFill="1" applyBorder="1" applyAlignment="1">
      <alignment vertical="center" wrapText="1"/>
    </xf>
    <xf numFmtId="0" fontId="16" fillId="7" borderId="38" xfId="0" applyFont="1" applyFill="1" applyBorder="1" applyAlignment="1">
      <alignment horizontal="center" vertical="center" wrapText="1"/>
    </xf>
    <xf numFmtId="0" fontId="9" fillId="4" borderId="37" xfId="0" applyFont="1" applyFill="1" applyBorder="1" applyAlignment="1">
      <alignment horizontal="left" vertical="center" wrapText="1"/>
    </xf>
    <xf numFmtId="0" fontId="9" fillId="4" borderId="26" xfId="0" applyFont="1" applyFill="1" applyBorder="1" applyAlignment="1">
      <alignment horizontal="left" vertical="center" wrapText="1"/>
    </xf>
    <xf numFmtId="9" fontId="9" fillId="4" borderId="26" xfId="0" applyNumberFormat="1" applyFont="1" applyFill="1" applyBorder="1" applyAlignment="1">
      <alignment horizontal="center" vertical="center" wrapText="1"/>
    </xf>
    <xf numFmtId="0" fontId="9" fillId="4" borderId="39" xfId="0" applyFont="1" applyFill="1" applyBorder="1" applyAlignment="1">
      <alignment horizontal="left" vertical="center" wrapText="1"/>
    </xf>
    <xf numFmtId="0" fontId="9" fillId="4" borderId="38" xfId="0" applyFont="1" applyFill="1" applyBorder="1" applyAlignment="1">
      <alignment horizontal="left" vertical="center" wrapText="1"/>
    </xf>
    <xf numFmtId="9" fontId="9" fillId="4" borderId="38" xfId="0" applyNumberFormat="1" applyFont="1" applyFill="1" applyBorder="1" applyAlignment="1">
      <alignment horizontal="center" vertical="center" wrapText="1"/>
    </xf>
    <xf numFmtId="0" fontId="9" fillId="4" borderId="11" xfId="0" applyFont="1" applyFill="1" applyBorder="1" applyAlignment="1">
      <alignment vertical="center" wrapText="1"/>
    </xf>
    <xf numFmtId="9" fontId="9" fillId="4" borderId="11" xfId="0" applyNumberFormat="1" applyFont="1" applyFill="1" applyBorder="1" applyAlignment="1">
      <alignment horizontal="center" vertical="center" wrapText="1"/>
    </xf>
    <xf numFmtId="0" fontId="14" fillId="9" borderId="18" xfId="0" applyFont="1" applyFill="1" applyBorder="1" applyAlignment="1">
      <alignment horizontal="center" vertical="center" wrapText="1"/>
    </xf>
    <xf numFmtId="0" fontId="8" fillId="7" borderId="39" xfId="0" applyFont="1" applyFill="1" applyBorder="1" applyAlignment="1">
      <alignment horizontal="center" vertical="center" wrapText="1"/>
    </xf>
    <xf numFmtId="0" fontId="8" fillId="7" borderId="38" xfId="0" applyFont="1" applyFill="1" applyBorder="1" applyAlignment="1">
      <alignment horizontal="center" vertical="center" wrapText="1"/>
    </xf>
    <xf numFmtId="0" fontId="8" fillId="7" borderId="26" xfId="0" applyFont="1" applyFill="1" applyBorder="1" applyAlignment="1">
      <alignment horizontal="center" vertical="center" wrapText="1"/>
    </xf>
    <xf numFmtId="3" fontId="9" fillId="8" borderId="11" xfId="0" applyNumberFormat="1" applyFont="1" applyFill="1" applyBorder="1" applyAlignment="1">
      <alignment horizontal="center" vertical="center"/>
    </xf>
    <xf numFmtId="0" fontId="9" fillId="8" borderId="14" xfId="0" applyFont="1" applyFill="1" applyBorder="1" applyAlignment="1">
      <alignment vertical="center" wrapText="1"/>
    </xf>
    <xf numFmtId="164" fontId="9" fillId="8" borderId="14" xfId="0" applyNumberFormat="1" applyFont="1" applyFill="1" applyBorder="1" applyAlignment="1">
      <alignment horizontal="center" vertical="center"/>
    </xf>
    <xf numFmtId="3" fontId="9" fillId="8" borderId="14" xfId="0" applyNumberFormat="1" applyFont="1" applyFill="1" applyBorder="1" applyAlignment="1">
      <alignment horizontal="center" vertical="center"/>
    </xf>
    <xf numFmtId="0" fontId="9" fillId="8" borderId="14" xfId="0" applyFont="1" applyFill="1" applyBorder="1" applyAlignment="1">
      <alignment horizontal="center" vertical="center"/>
    </xf>
    <xf numFmtId="0" fontId="9" fillId="8" borderId="13" xfId="0" applyFont="1" applyFill="1" applyBorder="1" applyAlignment="1">
      <alignment horizontal="center" vertical="center"/>
    </xf>
    <xf numFmtId="3" fontId="9" fillId="8" borderId="22" xfId="0" applyNumberFormat="1" applyFont="1" applyFill="1" applyBorder="1" applyAlignment="1">
      <alignment horizontal="center" vertical="center"/>
    </xf>
    <xf numFmtId="0" fontId="9" fillId="8" borderId="6" xfId="0" applyFont="1" applyFill="1" applyBorder="1" applyAlignment="1">
      <alignment vertical="center" wrapText="1"/>
    </xf>
    <xf numFmtId="164" fontId="9" fillId="8" borderId="6" xfId="0" applyNumberFormat="1" applyFont="1" applyFill="1" applyBorder="1" applyAlignment="1">
      <alignment horizontal="center" vertical="center"/>
    </xf>
    <xf numFmtId="3" fontId="9" fillId="8" borderId="6" xfId="0" applyNumberFormat="1" applyFont="1" applyFill="1" applyBorder="1" applyAlignment="1">
      <alignment horizontal="center" vertical="center"/>
    </xf>
    <xf numFmtId="0" fontId="9" fillId="8" borderId="6" xfId="0" applyFont="1" applyFill="1" applyBorder="1" applyAlignment="1">
      <alignment horizontal="center" vertical="center"/>
    </xf>
    <xf numFmtId="0" fontId="9" fillId="8" borderId="5" xfId="0" applyFont="1" applyFill="1" applyBorder="1" applyAlignment="1">
      <alignment horizontal="center" vertical="center"/>
    </xf>
    <xf numFmtId="3" fontId="13" fillId="8" borderId="6" xfId="0" applyNumberFormat="1" applyFont="1" applyFill="1" applyBorder="1" applyAlignment="1">
      <alignment horizontal="center" vertical="center"/>
    </xf>
    <xf numFmtId="0" fontId="13" fillId="8" borderId="6" xfId="0" applyFont="1" applyFill="1" applyBorder="1" applyAlignment="1">
      <alignment horizontal="center" vertical="center"/>
    </xf>
    <xf numFmtId="0" fontId="9" fillId="8" borderId="6" xfId="0" applyFont="1" applyFill="1" applyBorder="1" applyAlignment="1">
      <alignment horizontal="center" vertical="center" wrapText="1"/>
    </xf>
    <xf numFmtId="164" fontId="13" fillId="8" borderId="6" xfId="0" applyNumberFormat="1" applyFont="1" applyFill="1" applyBorder="1" applyAlignment="1">
      <alignment horizontal="center" vertical="center"/>
    </xf>
    <xf numFmtId="164" fontId="9" fillId="8" borderId="16" xfId="0" applyNumberFormat="1" applyFont="1" applyFill="1" applyBorder="1" applyAlignment="1">
      <alignment horizontal="center" vertical="center"/>
    </xf>
    <xf numFmtId="3" fontId="9" fillId="8" borderId="16" xfId="0" applyNumberFormat="1" applyFont="1" applyFill="1" applyBorder="1" applyAlignment="1">
      <alignment horizontal="center" vertical="center"/>
    </xf>
    <xf numFmtId="0" fontId="9" fillId="8" borderId="16"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11" xfId="0" applyFont="1" applyFill="1" applyBorder="1" applyAlignment="1">
      <alignment horizontal="center" vertical="center"/>
    </xf>
    <xf numFmtId="0" fontId="14" fillId="9" borderId="40"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11" borderId="37" xfId="0" applyFont="1" applyFill="1" applyBorder="1" applyAlignment="1">
      <alignment horizontal="center" wrapText="1"/>
    </xf>
    <xf numFmtId="0" fontId="16" fillId="11" borderId="26" xfId="0" applyFont="1" applyFill="1" applyBorder="1" applyAlignment="1">
      <alignment wrapText="1"/>
    </xf>
    <xf numFmtId="3" fontId="16" fillId="11" borderId="26" xfId="0" applyNumberFormat="1" applyFont="1" applyFill="1" applyBorder="1" applyAlignment="1">
      <alignment horizontal="right" wrapText="1"/>
    </xf>
    <xf numFmtId="9" fontId="16" fillId="11" borderId="41" xfId="0" applyNumberFormat="1" applyFont="1" applyFill="1" applyBorder="1" applyAlignment="1">
      <alignment horizontal="center" vertical="center" wrapText="1"/>
    </xf>
    <xf numFmtId="0" fontId="16" fillId="12" borderId="37" xfId="0" applyFont="1" applyFill="1" applyBorder="1" applyAlignment="1">
      <alignment horizontal="center" wrapText="1"/>
    </xf>
    <xf numFmtId="0" fontId="16" fillId="12" borderId="26" xfId="0" applyFont="1" applyFill="1" applyBorder="1" applyAlignment="1">
      <alignment wrapText="1"/>
    </xf>
    <xf numFmtId="3" fontId="16" fillId="12" borderId="26" xfId="0" applyNumberFormat="1" applyFont="1" applyFill="1" applyBorder="1" applyAlignment="1">
      <alignment horizontal="right" wrapText="1"/>
    </xf>
    <xf numFmtId="9" fontId="16" fillId="12" borderId="26" xfId="0" applyNumberFormat="1" applyFont="1" applyFill="1" applyBorder="1" applyAlignment="1">
      <alignment horizontal="center" wrapText="1"/>
    </xf>
    <xf numFmtId="0" fontId="9" fillId="4" borderId="37" xfId="0" applyFont="1" applyFill="1" applyBorder="1" applyAlignment="1">
      <alignment horizontal="center" wrapText="1"/>
    </xf>
    <xf numFmtId="0" fontId="9" fillId="4" borderId="26" xfId="0" applyFont="1" applyFill="1" applyBorder="1" applyAlignment="1">
      <alignment wrapText="1"/>
    </xf>
    <xf numFmtId="3" fontId="9" fillId="4" borderId="26" xfId="0" applyNumberFormat="1" applyFont="1" applyFill="1" applyBorder="1" applyAlignment="1">
      <alignment horizontal="right" wrapText="1"/>
    </xf>
    <xf numFmtId="3" fontId="9" fillId="4" borderId="26" xfId="0" applyNumberFormat="1" applyFont="1" applyFill="1" applyBorder="1" applyAlignment="1">
      <alignment horizontal="right" vertical="center" wrapText="1"/>
    </xf>
    <xf numFmtId="9" fontId="9" fillId="4" borderId="41" xfId="0" applyNumberFormat="1" applyFont="1" applyFill="1" applyBorder="1" applyAlignment="1">
      <alignment horizontal="center" vertical="center" wrapText="1"/>
    </xf>
    <xf numFmtId="0" fontId="9" fillId="4" borderId="26" xfId="0" applyFont="1" applyFill="1" applyBorder="1" applyAlignment="1">
      <alignment horizontal="right" wrapText="1"/>
    </xf>
    <xf numFmtId="9" fontId="16" fillId="12" borderId="41" xfId="0" applyNumberFormat="1" applyFont="1" applyFill="1" applyBorder="1" applyAlignment="1">
      <alignment horizontal="center" vertical="center" wrapText="1"/>
    </xf>
    <xf numFmtId="9" fontId="16" fillId="11" borderId="26" xfId="0" applyNumberFormat="1" applyFont="1" applyFill="1" applyBorder="1" applyAlignment="1">
      <alignment horizontal="center" wrapText="1"/>
    </xf>
    <xf numFmtId="0" fontId="9" fillId="8" borderId="37" xfId="0" applyFont="1" applyFill="1" applyBorder="1" applyAlignment="1">
      <alignment horizontal="center" wrapText="1"/>
    </xf>
    <xf numFmtId="0" fontId="9" fillId="8" borderId="26" xfId="0" applyFont="1" applyFill="1" applyBorder="1" applyAlignment="1">
      <alignment wrapText="1"/>
    </xf>
    <xf numFmtId="3" fontId="9" fillId="8" borderId="26" xfId="0" applyNumberFormat="1" applyFont="1" applyFill="1" applyBorder="1" applyAlignment="1">
      <alignment horizontal="right" wrapText="1"/>
    </xf>
    <xf numFmtId="0" fontId="16" fillId="13" borderId="37" xfId="0" applyFont="1" applyFill="1" applyBorder="1" applyAlignment="1">
      <alignment horizontal="center" wrapText="1"/>
    </xf>
    <xf numFmtId="0" fontId="16" fillId="13" borderId="26" xfId="0" applyFont="1" applyFill="1" applyBorder="1" applyAlignment="1">
      <alignment wrapText="1"/>
    </xf>
    <xf numFmtId="3" fontId="16" fillId="13" borderId="26" xfId="0" applyNumberFormat="1" applyFont="1" applyFill="1" applyBorder="1" applyAlignment="1">
      <alignment horizontal="right" wrapText="1"/>
    </xf>
    <xf numFmtId="9" fontId="16" fillId="13" borderId="41" xfId="0" applyNumberFormat="1" applyFont="1" applyFill="1" applyBorder="1" applyAlignment="1">
      <alignment horizontal="center" vertical="center" wrapText="1"/>
    </xf>
    <xf numFmtId="9" fontId="16" fillId="12" borderId="17" xfId="0" applyNumberFormat="1" applyFont="1" applyFill="1" applyBorder="1" applyAlignment="1">
      <alignment horizontal="center" vertical="center" wrapText="1"/>
    </xf>
    <xf numFmtId="9" fontId="16" fillId="11" borderId="17" xfId="0" applyNumberFormat="1" applyFont="1" applyFill="1" applyBorder="1" applyAlignment="1">
      <alignment horizontal="center" vertical="center" wrapText="1"/>
    </xf>
    <xf numFmtId="0" fontId="16" fillId="6" borderId="37" xfId="0" applyFont="1" applyFill="1" applyBorder="1" applyAlignment="1">
      <alignment horizontal="center" wrapText="1"/>
    </xf>
    <xf numFmtId="0" fontId="16" fillId="6" borderId="26" xfId="0" applyFont="1" applyFill="1" applyBorder="1" applyAlignment="1">
      <alignment wrapText="1"/>
    </xf>
    <xf numFmtId="3" fontId="16" fillId="6" borderId="26" xfId="0" applyNumberFormat="1" applyFont="1" applyFill="1" applyBorder="1" applyAlignment="1">
      <alignment horizontal="right" wrapText="1"/>
    </xf>
    <xf numFmtId="9" fontId="16" fillId="6" borderId="17"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9" xfId="0" applyFont="1" applyFill="1" applyBorder="1" applyAlignment="1">
      <alignment horizontal="center" wrapText="1"/>
    </xf>
    <xf numFmtId="0" fontId="9" fillId="4" borderId="29" xfId="0" applyFont="1" applyFill="1" applyBorder="1" applyAlignment="1">
      <alignment wrapText="1"/>
    </xf>
    <xf numFmtId="3" fontId="9" fillId="4" borderId="29" xfId="0" applyNumberFormat="1" applyFont="1" applyFill="1" applyBorder="1" applyAlignment="1">
      <alignment horizontal="right" wrapText="1"/>
    </xf>
    <xf numFmtId="0" fontId="10" fillId="4" borderId="19" xfId="0" applyFont="1" applyFill="1" applyBorder="1" applyAlignment="1">
      <alignment vertical="center" wrapText="1"/>
    </xf>
    <xf numFmtId="0" fontId="14" fillId="4" borderId="19" xfId="0" applyFont="1" applyFill="1" applyBorder="1" applyAlignment="1">
      <alignment vertical="center" wrapText="1"/>
    </xf>
    <xf numFmtId="0" fontId="14" fillId="4" borderId="39" xfId="0" applyFont="1" applyFill="1" applyBorder="1" applyAlignment="1">
      <alignment vertical="center" wrapText="1"/>
    </xf>
    <xf numFmtId="0" fontId="8" fillId="7" borderId="19" xfId="0" applyFont="1" applyFill="1" applyBorder="1" applyAlignment="1">
      <alignment horizontal="center" vertical="center" wrapText="1"/>
    </xf>
    <xf numFmtId="0" fontId="13" fillId="5" borderId="53" xfId="0" applyFont="1" applyFill="1" applyBorder="1" applyAlignment="1">
      <alignment horizontal="center" vertical="center" wrapText="1"/>
    </xf>
    <xf numFmtId="0" fontId="8" fillId="5" borderId="54"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9" fillId="8" borderId="56" xfId="0" applyFont="1" applyFill="1" applyBorder="1" applyAlignment="1">
      <alignment horizontal="left" vertical="center" wrapText="1"/>
    </xf>
    <xf numFmtId="0" fontId="9" fillId="4" borderId="56" xfId="0" applyFont="1" applyFill="1" applyBorder="1" applyAlignment="1">
      <alignment horizontal="left" vertical="center" wrapText="1"/>
    </xf>
    <xf numFmtId="0" fontId="10" fillId="4" borderId="24" xfId="0" applyFont="1" applyFill="1" applyBorder="1" applyAlignment="1">
      <alignment vertical="center" wrapText="1"/>
    </xf>
    <xf numFmtId="0" fontId="10" fillId="4" borderId="38" xfId="0" applyFont="1" applyFill="1" applyBorder="1" applyAlignment="1">
      <alignment vertical="center" wrapText="1"/>
    </xf>
    <xf numFmtId="0" fontId="10" fillId="4" borderId="39" xfId="0" applyFont="1" applyFill="1" applyBorder="1" applyAlignment="1">
      <alignment vertical="center" wrapText="1"/>
    </xf>
    <xf numFmtId="0" fontId="10" fillId="4" borderId="37" xfId="0" applyFont="1" applyFill="1" applyBorder="1" applyAlignment="1">
      <alignment vertical="center" wrapText="1"/>
    </xf>
    <xf numFmtId="0" fontId="1" fillId="8" borderId="50" xfId="0" applyFont="1" applyFill="1" applyBorder="1" applyAlignment="1">
      <alignment vertical="center" wrapText="1"/>
    </xf>
    <xf numFmtId="0" fontId="1" fillId="8" borderId="38" xfId="0" applyFont="1" applyFill="1" applyBorder="1" applyAlignment="1">
      <alignment vertical="center" wrapText="1"/>
    </xf>
    <xf numFmtId="0" fontId="9" fillId="4" borderId="2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37" xfId="0" applyFont="1" applyFill="1" applyBorder="1" applyAlignment="1">
      <alignment horizontal="left" vertical="center" wrapText="1"/>
    </xf>
    <xf numFmtId="9" fontId="9" fillId="4" borderId="29" xfId="0" applyNumberFormat="1" applyFont="1" applyFill="1" applyBorder="1" applyAlignment="1">
      <alignment horizontal="center" vertical="center" wrapText="1"/>
    </xf>
    <xf numFmtId="9" fontId="9" fillId="4" borderId="48" xfId="0" applyNumberFormat="1" applyFont="1" applyFill="1" applyBorder="1" applyAlignment="1">
      <alignment horizontal="center" vertical="center" wrapText="1"/>
    </xf>
    <xf numFmtId="9" fontId="9" fillId="4" borderId="37" xfId="0" applyNumberFormat="1" applyFont="1" applyFill="1" applyBorder="1" applyAlignment="1">
      <alignment horizontal="center" vertical="center" wrapText="1"/>
    </xf>
    <xf numFmtId="0" fontId="14" fillId="9" borderId="0" xfId="0" applyFont="1" applyFill="1" applyAlignment="1">
      <alignment horizontal="center" vertical="center" wrapText="1"/>
    </xf>
    <xf numFmtId="0" fontId="13" fillId="0" borderId="0" xfId="0" applyFont="1" applyAlignment="1">
      <alignment vertical="center"/>
    </xf>
    <xf numFmtId="0" fontId="14" fillId="2" borderId="12" xfId="0" applyFont="1" applyFill="1" applyBorder="1" applyAlignment="1">
      <alignment horizontal="center" vertical="center" wrapText="1"/>
    </xf>
    <xf numFmtId="0" fontId="17" fillId="0" borderId="13" xfId="0" applyFont="1" applyBorder="1" applyAlignment="1">
      <alignment vertical="center"/>
    </xf>
    <xf numFmtId="0" fontId="17" fillId="0" borderId="14" xfId="0" applyFont="1" applyBorder="1" applyAlignment="1">
      <alignment vertical="center"/>
    </xf>
    <xf numFmtId="0" fontId="14" fillId="6" borderId="12"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13" fillId="4" borderId="12" xfId="0" applyFont="1" applyFill="1" applyBorder="1" applyAlignment="1">
      <alignment horizontal="left" vertical="center" wrapText="1"/>
    </xf>
    <xf numFmtId="0" fontId="9" fillId="4" borderId="29" xfId="0" applyFont="1" applyFill="1" applyBorder="1" applyAlignment="1">
      <alignment vertical="center" wrapText="1"/>
    </xf>
    <xf numFmtId="0" fontId="17" fillId="0" borderId="30" xfId="0" applyFont="1" applyBorder="1" applyAlignment="1">
      <alignment vertical="center"/>
    </xf>
    <xf numFmtId="0" fontId="17" fillId="0" borderId="22" xfId="0" applyFont="1" applyBorder="1" applyAlignment="1">
      <alignment vertical="center"/>
    </xf>
    <xf numFmtId="3" fontId="9" fillId="4" borderId="1" xfId="0" applyNumberFormat="1" applyFont="1" applyFill="1" applyBorder="1" applyAlignment="1">
      <alignment horizontal="right" vertical="center" wrapText="1"/>
    </xf>
    <xf numFmtId="0" fontId="17" fillId="0" borderId="3" xfId="0" applyFont="1" applyBorder="1" applyAlignment="1">
      <alignment vertical="center"/>
    </xf>
    <xf numFmtId="0" fontId="10" fillId="4" borderId="29" xfId="0" applyFont="1" applyFill="1" applyBorder="1" applyAlignment="1">
      <alignment horizontal="center" vertical="center" wrapText="1"/>
    </xf>
    <xf numFmtId="0" fontId="11" fillId="0" borderId="30" xfId="0" applyFont="1" applyBorder="1" applyAlignment="1">
      <alignment vertical="center"/>
    </xf>
    <xf numFmtId="0" fontId="11" fillId="0" borderId="22" xfId="0" applyFont="1" applyBorder="1" applyAlignment="1">
      <alignment vertical="center"/>
    </xf>
    <xf numFmtId="0" fontId="16" fillId="6" borderId="42" xfId="0" applyFont="1" applyFill="1" applyBorder="1" applyAlignment="1">
      <alignment horizontal="center" vertical="center" wrapText="1"/>
    </xf>
    <xf numFmtId="0" fontId="17" fillId="0" borderId="43" xfId="0" applyFont="1" applyBorder="1" applyAlignment="1">
      <alignment vertical="center"/>
    </xf>
    <xf numFmtId="0" fontId="17" fillId="0" borderId="44" xfId="0" applyFont="1" applyBorder="1" applyAlignment="1">
      <alignment vertical="center"/>
    </xf>
    <xf numFmtId="0" fontId="14" fillId="4" borderId="1" xfId="0" applyFont="1" applyFill="1" applyBorder="1" applyAlignment="1">
      <alignment horizontal="center" vertical="center" wrapText="1"/>
    </xf>
    <xf numFmtId="0" fontId="17" fillId="0" borderId="2" xfId="0" applyFont="1" applyBorder="1" applyAlignment="1">
      <alignment vertical="center"/>
    </xf>
    <xf numFmtId="0" fontId="17" fillId="0" borderId="15" xfId="0" applyFont="1" applyBorder="1" applyAlignment="1">
      <alignment vertical="center"/>
    </xf>
    <xf numFmtId="0" fontId="17" fillId="0" borderId="16"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7" fillId="0" borderId="6" xfId="0" applyFont="1" applyBorder="1" applyAlignment="1">
      <alignment vertical="center"/>
    </xf>
    <xf numFmtId="0" fontId="20" fillId="6" borderId="7" xfId="0" applyFont="1" applyFill="1" applyBorder="1" applyAlignment="1">
      <alignment horizontal="center" vertical="center" wrapText="1"/>
    </xf>
    <xf numFmtId="0" fontId="17" fillId="0" borderId="8" xfId="0" applyFont="1" applyBorder="1" applyAlignment="1">
      <alignment vertical="center"/>
    </xf>
    <xf numFmtId="0" fontId="17" fillId="0" borderId="9" xfId="0" applyFont="1" applyBorder="1" applyAlignment="1">
      <alignment vertical="center"/>
    </xf>
    <xf numFmtId="0" fontId="16" fillId="7" borderId="12" xfId="0" applyFont="1" applyFill="1" applyBorder="1" applyAlignment="1">
      <alignment horizontal="center" vertical="center" wrapText="1"/>
    </xf>
    <xf numFmtId="0" fontId="16" fillId="8" borderId="29" xfId="0" applyFont="1" applyFill="1" applyBorder="1" applyAlignment="1">
      <alignment horizontal="center" vertical="center" wrapText="1"/>
    </xf>
    <xf numFmtId="0" fontId="17" fillId="0" borderId="48" xfId="0" applyFont="1" applyBorder="1" applyAlignment="1">
      <alignment vertical="center"/>
    </xf>
    <xf numFmtId="10" fontId="16" fillId="11" borderId="46" xfId="0" applyNumberFormat="1" applyFont="1" applyFill="1" applyBorder="1" applyAlignment="1">
      <alignment horizontal="center" wrapText="1"/>
    </xf>
    <xf numFmtId="0" fontId="17" fillId="0" borderId="41" xfId="0" applyFont="1" applyBorder="1" applyAlignment="1">
      <alignment vertical="center"/>
    </xf>
    <xf numFmtId="0" fontId="9" fillId="4" borderId="12" xfId="0" applyFont="1" applyFill="1" applyBorder="1" applyAlignment="1">
      <alignment horizontal="left" vertical="center" wrapText="1"/>
    </xf>
    <xf numFmtId="0" fontId="14" fillId="8" borderId="56"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9" fillId="4" borderId="12" xfId="0" applyFont="1" applyFill="1" applyBorder="1" applyAlignment="1">
      <alignment horizontal="center" vertical="center" wrapText="1"/>
    </xf>
    <xf numFmtId="10" fontId="16" fillId="13" borderId="46" xfId="0" applyNumberFormat="1" applyFont="1" applyFill="1" applyBorder="1" applyAlignment="1">
      <alignment horizontal="center" wrapText="1"/>
    </xf>
    <xf numFmtId="3" fontId="9" fillId="4" borderId="46" xfId="0" applyNumberFormat="1" applyFont="1" applyFill="1" applyBorder="1" applyAlignment="1">
      <alignment horizontal="center" vertical="center" wrapText="1"/>
    </xf>
    <xf numFmtId="3" fontId="16" fillId="13" borderId="46" xfId="0" applyNumberFormat="1" applyFont="1" applyFill="1" applyBorder="1" applyAlignment="1">
      <alignment horizontal="center" vertical="center" wrapText="1"/>
    </xf>
    <xf numFmtId="0" fontId="13" fillId="4" borderId="29" xfId="0" applyFont="1" applyFill="1" applyBorder="1" applyAlignment="1">
      <alignment horizontal="left" vertical="center" wrapText="1"/>
    </xf>
    <xf numFmtId="0" fontId="13" fillId="4" borderId="48" xfId="0" applyFont="1" applyFill="1" applyBorder="1" applyAlignment="1">
      <alignment horizontal="left" vertical="center" wrapText="1"/>
    </xf>
    <xf numFmtId="0" fontId="13" fillId="4" borderId="37" xfId="0" applyFont="1" applyFill="1" applyBorder="1" applyAlignment="1">
      <alignment horizontal="left" vertical="center" wrapText="1"/>
    </xf>
    <xf numFmtId="0" fontId="13" fillId="4" borderId="53"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4" borderId="36" xfId="0" applyFont="1" applyFill="1" applyBorder="1" applyAlignment="1">
      <alignment horizontal="center" vertical="center" wrapText="1"/>
    </xf>
    <xf numFmtId="0" fontId="13" fillId="4" borderId="42" xfId="0" applyFont="1" applyFill="1" applyBorder="1" applyAlignment="1">
      <alignment horizontal="center" vertical="center" wrapText="1"/>
    </xf>
    <xf numFmtId="0" fontId="13" fillId="4" borderId="51" xfId="0" applyFont="1" applyFill="1" applyBorder="1" applyAlignment="1">
      <alignment horizontal="center" vertical="center" wrapText="1"/>
    </xf>
    <xf numFmtId="0" fontId="13" fillId="4" borderId="44" xfId="0" applyFont="1" applyFill="1" applyBorder="1" applyAlignment="1">
      <alignment horizontal="center" vertical="center" wrapText="1"/>
    </xf>
    <xf numFmtId="0" fontId="9" fillId="4" borderId="48" xfId="0" applyFont="1" applyFill="1" applyBorder="1" applyAlignment="1">
      <alignment vertical="center" wrapText="1"/>
    </xf>
    <xf numFmtId="0" fontId="9" fillId="4" borderId="37" xfId="0" applyFont="1" applyFill="1" applyBorder="1" applyAlignment="1">
      <alignment vertical="center" wrapText="1"/>
    </xf>
    <xf numFmtId="0" fontId="13" fillId="4" borderId="31" xfId="0" applyFont="1" applyFill="1" applyBorder="1" applyAlignment="1">
      <alignment horizontal="left" vertical="center" wrapText="1"/>
    </xf>
    <xf numFmtId="0" fontId="17" fillId="0" borderId="25" xfId="0" applyFont="1" applyBorder="1" applyAlignment="1">
      <alignment vertical="center"/>
    </xf>
    <xf numFmtId="0" fontId="17" fillId="0" borderId="27" xfId="0" applyFont="1" applyBorder="1" applyAlignment="1">
      <alignment vertical="center"/>
    </xf>
    <xf numFmtId="0" fontId="13" fillId="4" borderId="23" xfId="0" applyFont="1" applyFill="1" applyBorder="1" applyAlignment="1">
      <alignment horizontal="left" vertical="center" wrapText="1"/>
    </xf>
    <xf numFmtId="0" fontId="10" fillId="4" borderId="23" xfId="0" applyFont="1" applyFill="1" applyBorder="1" applyAlignment="1">
      <alignment horizontal="center" vertical="center" wrapText="1"/>
    </xf>
    <xf numFmtId="0" fontId="11" fillId="0" borderId="25" xfId="0" applyFont="1" applyBorder="1" applyAlignment="1">
      <alignment vertical="center"/>
    </xf>
    <xf numFmtId="0" fontId="11" fillId="0" borderId="27" xfId="0" applyFont="1" applyBorder="1" applyAlignment="1">
      <alignment vertical="center"/>
    </xf>
    <xf numFmtId="0" fontId="8" fillId="10" borderId="12" xfId="0" applyFont="1" applyFill="1" applyBorder="1" applyAlignment="1">
      <alignment horizontal="center" vertical="center" wrapText="1"/>
    </xf>
    <xf numFmtId="3" fontId="9" fillId="8" borderId="30" xfId="0" applyNumberFormat="1" applyFont="1" applyFill="1" applyBorder="1" applyAlignment="1">
      <alignment horizontal="center" vertical="center"/>
    </xf>
    <xf numFmtId="0" fontId="9" fillId="8" borderId="30"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9" fillId="8" borderId="56" xfId="0" applyFont="1" applyFill="1" applyBorder="1" applyAlignment="1">
      <alignment horizontal="left" vertical="center" wrapText="1"/>
    </xf>
    <xf numFmtId="0" fontId="17" fillId="0" borderId="56" xfId="0" applyFont="1" applyBorder="1" applyAlignment="1">
      <alignment horizontal="left" vertical="center"/>
    </xf>
    <xf numFmtId="0" fontId="13" fillId="0" borderId="42" xfId="0" applyFont="1" applyBorder="1" applyAlignment="1">
      <alignment vertical="center" wrapText="1"/>
    </xf>
    <xf numFmtId="0" fontId="17" fillId="0" borderId="51" xfId="0" applyFont="1" applyBorder="1" applyAlignment="1">
      <alignment vertical="center"/>
    </xf>
    <xf numFmtId="0" fontId="13" fillId="4" borderId="1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1" fillId="0" borderId="13" xfId="0" applyFont="1" applyBorder="1" applyAlignment="1">
      <alignment vertical="center"/>
    </xf>
    <xf numFmtId="0" fontId="11" fillId="0" borderId="14" xfId="0" applyFont="1" applyBorder="1" applyAlignment="1">
      <alignment vertical="center"/>
    </xf>
    <xf numFmtId="9" fontId="8" fillId="4" borderId="12" xfId="0" applyNumberFormat="1"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4" borderId="12" xfId="0" applyFont="1" applyFill="1" applyBorder="1" applyAlignment="1">
      <alignment horizontal="left" vertical="center" wrapText="1"/>
    </xf>
    <xf numFmtId="0" fontId="17" fillId="0" borderId="20" xfId="0" applyFont="1" applyBorder="1" applyAlignment="1">
      <alignment vertical="center"/>
    </xf>
    <xf numFmtId="0" fontId="10" fillId="4" borderId="21" xfId="0" applyFont="1" applyFill="1" applyBorder="1" applyAlignment="1">
      <alignment vertical="center" wrapText="1"/>
    </xf>
    <xf numFmtId="0" fontId="13" fillId="4" borderId="32" xfId="0" applyFont="1" applyFill="1" applyBorder="1" applyAlignment="1">
      <alignment horizontal="left" vertical="center" wrapText="1"/>
    </xf>
    <xf numFmtId="0" fontId="17" fillId="0" borderId="28" xfId="0" applyFont="1" applyBorder="1" applyAlignment="1">
      <alignment vertical="center"/>
    </xf>
    <xf numFmtId="0" fontId="17" fillId="0" borderId="33" xfId="0" applyFont="1" applyBorder="1" applyAlignment="1">
      <alignment vertical="center"/>
    </xf>
    <xf numFmtId="0" fontId="13" fillId="4" borderId="3" xfId="0" applyFont="1" applyFill="1" applyBorder="1" applyAlignment="1">
      <alignment horizontal="left" vertical="center" wrapText="1"/>
    </xf>
    <xf numFmtId="0" fontId="8" fillId="4" borderId="12" xfId="0" applyFont="1" applyFill="1" applyBorder="1" applyAlignment="1">
      <alignment horizontal="center" vertical="center" wrapText="1"/>
    </xf>
    <xf numFmtId="0" fontId="8" fillId="4" borderId="12" xfId="0" applyFont="1" applyFill="1" applyBorder="1" applyAlignment="1">
      <alignment horizontal="left" vertical="top" wrapText="1"/>
    </xf>
    <xf numFmtId="0" fontId="9" fillId="4" borderId="1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8" fillId="4" borderId="7"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8" fillId="3" borderId="12" xfId="0" applyFont="1" applyFill="1" applyBorder="1" applyAlignment="1">
      <alignment horizontal="center" vertical="center" wrapText="1"/>
    </xf>
    <xf numFmtId="0" fontId="8" fillId="3" borderId="7" xfId="0" applyFont="1" applyFill="1" applyBorder="1" applyAlignment="1">
      <alignment horizontal="center" vertical="top" wrapText="1"/>
    </xf>
    <xf numFmtId="0" fontId="8" fillId="6" borderId="12" xfId="0" applyFont="1" applyFill="1" applyBorder="1" applyAlignment="1">
      <alignment horizontal="center" vertical="top" wrapText="1"/>
    </xf>
    <xf numFmtId="0" fontId="13" fillId="6" borderId="12" xfId="0" applyFont="1" applyFill="1" applyBorder="1" applyAlignment="1">
      <alignment horizontal="center" vertical="center" wrapText="1"/>
    </xf>
    <xf numFmtId="9" fontId="13" fillId="6" borderId="12" xfId="0" applyNumberFormat="1" applyFont="1" applyFill="1" applyBorder="1" applyAlignment="1">
      <alignment horizontal="center" vertical="center" wrapText="1"/>
    </xf>
    <xf numFmtId="0" fontId="21" fillId="4" borderId="42" xfId="0" applyFont="1" applyFill="1" applyBorder="1" applyAlignment="1">
      <alignment horizontal="left" vertical="top" wrapText="1"/>
    </xf>
    <xf numFmtId="0" fontId="8" fillId="2" borderId="7" xfId="0" applyFont="1" applyFill="1" applyBorder="1" applyAlignment="1">
      <alignment horizontal="center" vertical="center" wrapText="1"/>
    </xf>
    <xf numFmtId="0" fontId="8" fillId="4" borderId="42" xfId="0" applyFont="1" applyFill="1" applyBorder="1" applyAlignment="1">
      <alignment horizontal="center" vertical="center" wrapText="1"/>
    </xf>
    <xf numFmtId="0" fontId="13" fillId="0" borderId="0" xfId="0" applyFont="1" applyAlignment="1">
      <alignment vertical="center" wrapText="1"/>
    </xf>
    <xf numFmtId="0" fontId="8" fillId="2" borderId="12" xfId="0" applyFont="1" applyFill="1" applyBorder="1" applyAlignment="1">
      <alignment horizontal="center" vertical="center" wrapText="1"/>
    </xf>
    <xf numFmtId="0" fontId="13" fillId="4" borderId="7" xfId="0" applyFont="1" applyFill="1" applyBorder="1" applyAlignment="1">
      <alignment horizontal="left" vertical="top" wrapText="1"/>
    </xf>
    <xf numFmtId="0" fontId="13" fillId="4" borderId="15" xfId="0" applyFont="1" applyFill="1" applyBorder="1" applyAlignment="1">
      <alignment horizontal="left" vertical="top" wrapText="1"/>
    </xf>
    <xf numFmtId="0" fontId="17" fillId="0" borderId="50" xfId="0" applyFont="1" applyBorder="1" applyAlignment="1">
      <alignment vertical="center"/>
    </xf>
    <xf numFmtId="0" fontId="17" fillId="0" borderId="38" xfId="0" applyFont="1" applyBorder="1" applyAlignment="1">
      <alignment vertical="center"/>
    </xf>
    <xf numFmtId="0" fontId="13" fillId="4" borderId="57" xfId="0" applyFont="1" applyFill="1" applyBorder="1" applyAlignment="1">
      <alignment horizontal="center" vertical="top" wrapText="1"/>
    </xf>
    <xf numFmtId="0" fontId="13" fillId="4" borderId="58" xfId="0" applyFont="1" applyFill="1" applyBorder="1" applyAlignment="1">
      <alignment horizontal="center" vertical="top" wrapText="1"/>
    </xf>
    <xf numFmtId="0" fontId="13" fillId="4" borderId="59" xfId="0" applyFont="1" applyFill="1" applyBorder="1" applyAlignment="1">
      <alignment horizontal="center" vertical="top" wrapText="1"/>
    </xf>
    <xf numFmtId="0" fontId="9" fillId="8" borderId="5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3" fillId="14" borderId="12" xfId="0" applyFont="1" applyFill="1" applyBorder="1" applyAlignment="1">
      <alignment horizontal="left" vertical="center" wrapText="1"/>
    </xf>
    <xf numFmtId="0" fontId="13" fillId="4" borderId="46" xfId="0" applyFont="1" applyFill="1" applyBorder="1" applyAlignment="1">
      <alignment horizontal="center" vertical="center" wrapText="1"/>
    </xf>
    <xf numFmtId="0" fontId="8" fillId="7" borderId="52"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7" fillId="0" borderId="49" xfId="0" applyFont="1" applyBorder="1" applyAlignment="1">
      <alignment vertical="center"/>
    </xf>
    <xf numFmtId="0" fontId="10" fillId="4" borderId="12" xfId="0" applyFont="1" applyFill="1" applyBorder="1" applyAlignment="1">
      <alignment horizontal="left" vertical="center" wrapText="1"/>
    </xf>
    <xf numFmtId="0" fontId="15" fillId="4" borderId="12" xfId="0" applyFont="1" applyFill="1" applyBorder="1" applyAlignment="1">
      <alignment horizontal="center" vertical="center" wrapText="1"/>
    </xf>
    <xf numFmtId="2" fontId="8" fillId="4" borderId="42"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png"/><Relationship Id="rId18" Type="http://schemas.openxmlformats.org/officeDocument/2006/relationships/image" Target="../media/image18.jpg"/><Relationship Id="rId26" Type="http://schemas.openxmlformats.org/officeDocument/2006/relationships/image" Target="../media/image26.jpg"/><Relationship Id="rId39" Type="http://schemas.openxmlformats.org/officeDocument/2006/relationships/image" Target="../media/image39.png"/><Relationship Id="rId3" Type="http://schemas.openxmlformats.org/officeDocument/2006/relationships/image" Target="../media/image3.png"/><Relationship Id="rId21" Type="http://schemas.openxmlformats.org/officeDocument/2006/relationships/image" Target="../media/image21.jpg"/><Relationship Id="rId34" Type="http://schemas.openxmlformats.org/officeDocument/2006/relationships/image" Target="../media/image34.jpg"/><Relationship Id="rId42" Type="http://schemas.openxmlformats.org/officeDocument/2006/relationships/image" Target="../media/image42.jpg"/><Relationship Id="rId7" Type="http://schemas.openxmlformats.org/officeDocument/2006/relationships/image" Target="../media/image7.jpg"/><Relationship Id="rId12" Type="http://schemas.openxmlformats.org/officeDocument/2006/relationships/image" Target="../media/image12.png"/><Relationship Id="rId17" Type="http://schemas.openxmlformats.org/officeDocument/2006/relationships/image" Target="../media/image17.jpg"/><Relationship Id="rId25" Type="http://schemas.openxmlformats.org/officeDocument/2006/relationships/image" Target="../media/image25.jpg"/><Relationship Id="rId33" Type="http://schemas.openxmlformats.org/officeDocument/2006/relationships/image" Target="../media/image33.jpg"/><Relationship Id="rId38" Type="http://schemas.openxmlformats.org/officeDocument/2006/relationships/image" Target="../media/image38.png"/><Relationship Id="rId46" Type="http://schemas.openxmlformats.org/officeDocument/2006/relationships/image" Target="../media/image46.jpg"/><Relationship Id="rId2" Type="http://schemas.openxmlformats.org/officeDocument/2006/relationships/image" Target="../media/image2.pn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jpg"/><Relationship Id="rId41" Type="http://schemas.openxmlformats.org/officeDocument/2006/relationships/image" Target="../media/image41.jpg"/><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png"/><Relationship Id="rId24" Type="http://schemas.openxmlformats.org/officeDocument/2006/relationships/image" Target="../media/image24.jpg"/><Relationship Id="rId32" Type="http://schemas.openxmlformats.org/officeDocument/2006/relationships/image" Target="../media/image32.jp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jpg"/><Relationship Id="rId5" Type="http://schemas.openxmlformats.org/officeDocument/2006/relationships/image" Target="../media/image5.jpg"/><Relationship Id="rId15" Type="http://schemas.openxmlformats.org/officeDocument/2006/relationships/image" Target="../media/image15.pn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png"/><Relationship Id="rId10" Type="http://schemas.openxmlformats.org/officeDocument/2006/relationships/image" Target="../media/image10.jpg"/><Relationship Id="rId19" Type="http://schemas.openxmlformats.org/officeDocument/2006/relationships/image" Target="../media/image19.jpg"/><Relationship Id="rId31" Type="http://schemas.openxmlformats.org/officeDocument/2006/relationships/image" Target="../media/image31.jpg"/><Relationship Id="rId44" Type="http://schemas.openxmlformats.org/officeDocument/2006/relationships/image" Target="../media/image44.jpg"/><Relationship Id="rId4" Type="http://schemas.openxmlformats.org/officeDocument/2006/relationships/image" Target="../media/image4.png"/><Relationship Id="rId9" Type="http://schemas.openxmlformats.org/officeDocument/2006/relationships/image" Target="../media/image9.jpg"/><Relationship Id="rId14" Type="http://schemas.openxmlformats.org/officeDocument/2006/relationships/image" Target="../media/image14.pn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jpg"/><Relationship Id="rId43" Type="http://schemas.openxmlformats.org/officeDocument/2006/relationships/image" Target="../media/image43.jpg"/></Relationships>
</file>

<file path=xl/drawings/drawing1.xml><?xml version="1.0" encoding="utf-8"?>
<xdr:wsDr xmlns:xdr="http://schemas.openxmlformats.org/drawingml/2006/spreadsheetDrawing" xmlns:a="http://schemas.openxmlformats.org/drawingml/2006/main">
  <xdr:oneCellAnchor>
    <xdr:from>
      <xdr:col>2</xdr:col>
      <xdr:colOff>1590675</xdr:colOff>
      <xdr:row>269</xdr:row>
      <xdr:rowOff>-76200</xdr:rowOff>
    </xdr:from>
    <xdr:ext cx="12134850" cy="668655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3267075</xdr:colOff>
      <xdr:row>309</xdr:row>
      <xdr:rowOff>521970</xdr:rowOff>
    </xdr:from>
    <xdr:ext cx="10658475" cy="1447800"/>
    <xdr:pic>
      <xdr:nvPicPr>
        <xdr:cNvPr id="3" name="image2.png" title="Imagen"/>
        <xdr:cNvPicPr preferRelativeResize="0"/>
      </xdr:nvPicPr>
      <xdr:blipFill>
        <a:blip xmlns:r="http://schemas.openxmlformats.org/officeDocument/2006/relationships" r:embed="rId2" cstate="print"/>
        <a:stretch>
          <a:fillRect/>
        </a:stretch>
      </xdr:blipFill>
      <xdr:spPr>
        <a:xfrm>
          <a:off x="5888355" y="134664450"/>
          <a:ext cx="10658475" cy="1447800"/>
        </a:xfrm>
        <a:prstGeom prst="rect">
          <a:avLst/>
        </a:prstGeom>
        <a:noFill/>
      </xdr:spPr>
    </xdr:pic>
    <xdr:clientData fLocksWithSheet="0"/>
  </xdr:oneCellAnchor>
  <xdr:oneCellAnchor>
    <xdr:from>
      <xdr:col>2</xdr:col>
      <xdr:colOff>3284220</xdr:colOff>
      <xdr:row>309</xdr:row>
      <xdr:rowOff>2240280</xdr:rowOff>
    </xdr:from>
    <xdr:ext cx="10353675" cy="4895850"/>
    <xdr:pic>
      <xdr:nvPicPr>
        <xdr:cNvPr id="4" name="image4.png" title="Imagen"/>
        <xdr:cNvPicPr preferRelativeResize="0"/>
      </xdr:nvPicPr>
      <xdr:blipFill>
        <a:blip xmlns:r="http://schemas.openxmlformats.org/officeDocument/2006/relationships" r:embed="rId3" cstate="print"/>
        <a:stretch>
          <a:fillRect/>
        </a:stretch>
      </xdr:blipFill>
      <xdr:spPr>
        <a:xfrm>
          <a:off x="5905500" y="136382760"/>
          <a:ext cx="10353675" cy="4895850"/>
        </a:xfrm>
        <a:prstGeom prst="rect">
          <a:avLst/>
        </a:prstGeom>
        <a:noFill/>
      </xdr:spPr>
    </xdr:pic>
    <xdr:clientData fLocksWithSheet="0"/>
  </xdr:oneCellAnchor>
  <xdr:oneCellAnchor>
    <xdr:from>
      <xdr:col>5</xdr:col>
      <xdr:colOff>476250</xdr:colOff>
      <xdr:row>335</xdr:row>
      <xdr:rowOff>209550</xdr:rowOff>
    </xdr:from>
    <xdr:ext cx="10353675" cy="4676775"/>
    <xdr:pic>
      <xdr:nvPicPr>
        <xdr:cNvPr id="5" name="image21.pn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28575</xdr:colOff>
      <xdr:row>117</xdr:row>
      <xdr:rowOff>19050</xdr:rowOff>
    </xdr:from>
    <xdr:ext cx="2771775" cy="2085975"/>
    <xdr:pic>
      <xdr:nvPicPr>
        <xdr:cNvPr id="6" name="image9.jp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3476625</xdr:colOff>
      <xdr:row>117</xdr:row>
      <xdr:rowOff>19050</xdr:rowOff>
    </xdr:from>
    <xdr:ext cx="2771775" cy="2085975"/>
    <xdr:pic>
      <xdr:nvPicPr>
        <xdr:cNvPr id="7" name="image8.jp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4</xdr:col>
      <xdr:colOff>428625</xdr:colOff>
      <xdr:row>117</xdr:row>
      <xdr:rowOff>19050</xdr:rowOff>
    </xdr:from>
    <xdr:ext cx="3686175" cy="2085975"/>
    <xdr:pic>
      <xdr:nvPicPr>
        <xdr:cNvPr id="8" name="image11.jp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xdr:col>
      <xdr:colOff>28575</xdr:colOff>
      <xdr:row>117</xdr:row>
      <xdr:rowOff>2152650</xdr:rowOff>
    </xdr:from>
    <xdr:ext cx="2162175" cy="2895600"/>
    <xdr:pic>
      <xdr:nvPicPr>
        <xdr:cNvPr id="9" name="image14.jp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2</xdr:col>
      <xdr:colOff>57150</xdr:colOff>
      <xdr:row>117</xdr:row>
      <xdr:rowOff>3190875</xdr:rowOff>
    </xdr:from>
    <xdr:ext cx="3295650" cy="1857375"/>
    <xdr:pic>
      <xdr:nvPicPr>
        <xdr:cNvPr id="10" name="image10.jp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5</xdr:col>
      <xdr:colOff>1381125</xdr:colOff>
      <xdr:row>117</xdr:row>
      <xdr:rowOff>19050</xdr:rowOff>
    </xdr:from>
    <xdr:ext cx="2819400" cy="2085975"/>
    <xdr:pic>
      <xdr:nvPicPr>
        <xdr:cNvPr id="11" name="image12.jp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xdr:col>
      <xdr:colOff>19050</xdr:colOff>
      <xdr:row>127</xdr:row>
      <xdr:rowOff>47625</xdr:rowOff>
    </xdr:from>
    <xdr:ext cx="5172075" cy="2724150"/>
    <xdr:pic>
      <xdr:nvPicPr>
        <xdr:cNvPr id="12" name="image17.pn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2</xdr:col>
      <xdr:colOff>2905125</xdr:colOff>
      <xdr:row>127</xdr:row>
      <xdr:rowOff>47625</xdr:rowOff>
    </xdr:from>
    <xdr:ext cx="5819775" cy="2724150"/>
    <xdr:pic>
      <xdr:nvPicPr>
        <xdr:cNvPr id="13" name="image18.png" title="Imagen"/>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4</xdr:col>
      <xdr:colOff>2743200</xdr:colOff>
      <xdr:row>127</xdr:row>
      <xdr:rowOff>28575</xdr:rowOff>
    </xdr:from>
    <xdr:ext cx="4972050" cy="2724150"/>
    <xdr:pic>
      <xdr:nvPicPr>
        <xdr:cNvPr id="14" name="image22.pn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7</xdr:col>
      <xdr:colOff>2914650</xdr:colOff>
      <xdr:row>127</xdr:row>
      <xdr:rowOff>47625</xdr:rowOff>
    </xdr:from>
    <xdr:ext cx="4248150" cy="2724150"/>
    <xdr:pic>
      <xdr:nvPicPr>
        <xdr:cNvPr id="15" name="image7.pn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6</xdr:col>
      <xdr:colOff>914400</xdr:colOff>
      <xdr:row>127</xdr:row>
      <xdr:rowOff>28575</xdr:rowOff>
    </xdr:from>
    <xdr:ext cx="3829050" cy="2743200"/>
    <xdr:pic>
      <xdr:nvPicPr>
        <xdr:cNvPr id="16" name="image3.png" title="Imagen"/>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2</xdr:col>
      <xdr:colOff>3419475</xdr:colOff>
      <xdr:row>117</xdr:row>
      <xdr:rowOff>2124075</xdr:rowOff>
    </xdr:from>
    <xdr:ext cx="3295650" cy="1343025"/>
    <xdr:pic>
      <xdr:nvPicPr>
        <xdr:cNvPr id="17" name="image5.jp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4</xdr:col>
      <xdr:colOff>1762125</xdr:colOff>
      <xdr:row>117</xdr:row>
      <xdr:rowOff>2790825</xdr:rowOff>
    </xdr:from>
    <xdr:ext cx="3533775" cy="2228850"/>
    <xdr:pic>
      <xdr:nvPicPr>
        <xdr:cNvPr id="18" name="image39.jp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790575</xdr:colOff>
      <xdr:row>117</xdr:row>
      <xdr:rowOff>3514725</xdr:rowOff>
    </xdr:from>
    <xdr:ext cx="3295650" cy="1504950"/>
    <xdr:pic>
      <xdr:nvPicPr>
        <xdr:cNvPr id="19" name="image6.jpg" title="Imagen"/>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2</xdr:col>
      <xdr:colOff>647700</xdr:colOff>
      <xdr:row>117</xdr:row>
      <xdr:rowOff>19050</xdr:rowOff>
    </xdr:from>
    <xdr:ext cx="2771775" cy="2085975"/>
    <xdr:pic>
      <xdr:nvPicPr>
        <xdr:cNvPr id="20" name="image19.jpg" title="Imagen"/>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6</xdr:col>
      <xdr:colOff>723900</xdr:colOff>
      <xdr:row>117</xdr:row>
      <xdr:rowOff>19050</xdr:rowOff>
    </xdr:from>
    <xdr:ext cx="2000250" cy="2724150"/>
    <xdr:pic>
      <xdr:nvPicPr>
        <xdr:cNvPr id="21" name="image16.jpg" title="Imagen"/>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7</xdr:col>
      <xdr:colOff>971550</xdr:colOff>
      <xdr:row>117</xdr:row>
      <xdr:rowOff>2009775</xdr:rowOff>
    </xdr:from>
    <xdr:ext cx="1619250" cy="3000375"/>
    <xdr:pic>
      <xdr:nvPicPr>
        <xdr:cNvPr id="22" name="image20.jp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7</xdr:col>
      <xdr:colOff>3429000</xdr:colOff>
      <xdr:row>117</xdr:row>
      <xdr:rowOff>28575</xdr:rowOff>
    </xdr:from>
    <xdr:ext cx="3733800" cy="1704975"/>
    <xdr:pic>
      <xdr:nvPicPr>
        <xdr:cNvPr id="23" name="image15.jpg" title="Imagen"/>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7</xdr:col>
      <xdr:colOff>952500</xdr:colOff>
      <xdr:row>117</xdr:row>
      <xdr:rowOff>28575</xdr:rowOff>
    </xdr:from>
    <xdr:ext cx="2428875" cy="1704975"/>
    <xdr:pic>
      <xdr:nvPicPr>
        <xdr:cNvPr id="24" name="image13.jpg" title="Imagen"/>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7</xdr:col>
      <xdr:colOff>2657475</xdr:colOff>
      <xdr:row>117</xdr:row>
      <xdr:rowOff>2009775</xdr:rowOff>
    </xdr:from>
    <xdr:ext cx="4505325" cy="3009900"/>
    <xdr:pic>
      <xdr:nvPicPr>
        <xdr:cNvPr id="25" name="image42.jp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5</xdr:col>
      <xdr:colOff>2571750</xdr:colOff>
      <xdr:row>117</xdr:row>
      <xdr:rowOff>2800350</xdr:rowOff>
    </xdr:from>
    <xdr:ext cx="3686175" cy="2228850"/>
    <xdr:pic>
      <xdr:nvPicPr>
        <xdr:cNvPr id="26" name="image41.jp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1</xdr:col>
      <xdr:colOff>152400</xdr:colOff>
      <xdr:row>386</xdr:row>
      <xdr:rowOff>319520</xdr:rowOff>
    </xdr:from>
    <xdr:ext cx="6858000" cy="3162300"/>
    <xdr:pic>
      <xdr:nvPicPr>
        <xdr:cNvPr id="27" name="image24.jpg" title="Imagen"/>
        <xdr:cNvPicPr preferRelativeResize="0"/>
      </xdr:nvPicPr>
      <xdr:blipFill>
        <a:blip xmlns:r="http://schemas.openxmlformats.org/officeDocument/2006/relationships" r:embed="rId26" cstate="print"/>
        <a:stretch>
          <a:fillRect/>
        </a:stretch>
      </xdr:blipFill>
      <xdr:spPr>
        <a:xfrm>
          <a:off x="476250" y="170569370"/>
          <a:ext cx="6858000" cy="3162300"/>
        </a:xfrm>
        <a:prstGeom prst="rect">
          <a:avLst/>
        </a:prstGeom>
        <a:noFill/>
      </xdr:spPr>
    </xdr:pic>
    <xdr:clientData fLocksWithSheet="0"/>
  </xdr:oneCellAnchor>
  <xdr:oneCellAnchor>
    <xdr:from>
      <xdr:col>3</xdr:col>
      <xdr:colOff>1505816</xdr:colOff>
      <xdr:row>386</xdr:row>
      <xdr:rowOff>387062</xdr:rowOff>
    </xdr:from>
    <xdr:ext cx="4171950" cy="3162300"/>
    <xdr:pic>
      <xdr:nvPicPr>
        <xdr:cNvPr id="28" name="image23.jpg" title="Imagen"/>
        <xdr:cNvPicPr preferRelativeResize="0"/>
      </xdr:nvPicPr>
      <xdr:blipFill>
        <a:blip xmlns:r="http://schemas.openxmlformats.org/officeDocument/2006/relationships" r:embed="rId27" cstate="print"/>
        <a:stretch>
          <a:fillRect/>
        </a:stretch>
      </xdr:blipFill>
      <xdr:spPr>
        <a:xfrm>
          <a:off x="7678016" y="170636912"/>
          <a:ext cx="4171950" cy="3162300"/>
        </a:xfrm>
        <a:prstGeom prst="rect">
          <a:avLst/>
        </a:prstGeom>
        <a:noFill/>
      </xdr:spPr>
    </xdr:pic>
    <xdr:clientData fLocksWithSheet="0"/>
  </xdr:oneCellAnchor>
  <xdr:oneCellAnchor>
    <xdr:from>
      <xdr:col>5</xdr:col>
      <xdr:colOff>3190875</xdr:colOff>
      <xdr:row>386</xdr:row>
      <xdr:rowOff>355889</xdr:rowOff>
    </xdr:from>
    <xdr:ext cx="5553075" cy="3162300"/>
    <xdr:pic>
      <xdr:nvPicPr>
        <xdr:cNvPr id="29" name="image27.jpg" title="Imagen"/>
        <xdr:cNvPicPr preferRelativeResize="0"/>
      </xdr:nvPicPr>
      <xdr:blipFill>
        <a:blip xmlns:r="http://schemas.openxmlformats.org/officeDocument/2006/relationships" r:embed="rId28" cstate="print"/>
        <a:stretch>
          <a:fillRect/>
        </a:stretch>
      </xdr:blipFill>
      <xdr:spPr>
        <a:xfrm>
          <a:off x="14697075" y="170605739"/>
          <a:ext cx="5553075" cy="3162300"/>
        </a:xfrm>
        <a:prstGeom prst="rect">
          <a:avLst/>
        </a:prstGeom>
        <a:noFill/>
      </xdr:spPr>
    </xdr:pic>
    <xdr:clientData fLocksWithSheet="0"/>
  </xdr:oneCellAnchor>
  <xdr:oneCellAnchor>
    <xdr:from>
      <xdr:col>7</xdr:col>
      <xdr:colOff>4046393</xdr:colOff>
      <xdr:row>386</xdr:row>
      <xdr:rowOff>335107</xdr:rowOff>
    </xdr:from>
    <xdr:ext cx="2428875" cy="3162300"/>
    <xdr:pic>
      <xdr:nvPicPr>
        <xdr:cNvPr id="30" name="image25.jpg" title="Imagen"/>
        <xdr:cNvPicPr preferRelativeResize="0"/>
      </xdr:nvPicPr>
      <xdr:blipFill>
        <a:blip xmlns:r="http://schemas.openxmlformats.org/officeDocument/2006/relationships" r:embed="rId29" cstate="print"/>
        <a:stretch>
          <a:fillRect/>
        </a:stretch>
      </xdr:blipFill>
      <xdr:spPr>
        <a:xfrm>
          <a:off x="21077093" y="170584957"/>
          <a:ext cx="2428875" cy="3162300"/>
        </a:xfrm>
        <a:prstGeom prst="rect">
          <a:avLst/>
        </a:prstGeom>
        <a:noFill/>
      </xdr:spPr>
    </xdr:pic>
    <xdr:clientData fLocksWithSheet="0"/>
  </xdr:oneCellAnchor>
  <xdr:oneCellAnchor>
    <xdr:from>
      <xdr:col>5</xdr:col>
      <xdr:colOff>597478</xdr:colOff>
      <xdr:row>386</xdr:row>
      <xdr:rowOff>309130</xdr:rowOff>
    </xdr:from>
    <xdr:ext cx="2371725" cy="3162300"/>
    <xdr:pic>
      <xdr:nvPicPr>
        <xdr:cNvPr id="31" name="image28.jpg" title="Imagen"/>
        <xdr:cNvPicPr preferRelativeResize="0"/>
      </xdr:nvPicPr>
      <xdr:blipFill>
        <a:blip xmlns:r="http://schemas.openxmlformats.org/officeDocument/2006/relationships" r:embed="rId30" cstate="print"/>
        <a:stretch>
          <a:fillRect/>
        </a:stretch>
      </xdr:blipFill>
      <xdr:spPr>
        <a:xfrm>
          <a:off x="12103678" y="170558980"/>
          <a:ext cx="2371725" cy="3162300"/>
        </a:xfrm>
        <a:prstGeom prst="rect">
          <a:avLst/>
        </a:prstGeom>
        <a:noFill/>
      </xdr:spPr>
    </xdr:pic>
    <xdr:clientData fLocksWithSheet="0"/>
  </xdr:oneCellAnchor>
  <xdr:oneCellAnchor>
    <xdr:from>
      <xdr:col>1</xdr:col>
      <xdr:colOff>128155</xdr:colOff>
      <xdr:row>388</xdr:row>
      <xdr:rowOff>292677</xdr:rowOff>
    </xdr:from>
    <xdr:ext cx="3733800" cy="2524125"/>
    <xdr:pic>
      <xdr:nvPicPr>
        <xdr:cNvPr id="32" name="image29.jpg" title="Imagen"/>
        <xdr:cNvPicPr preferRelativeResize="0"/>
      </xdr:nvPicPr>
      <xdr:blipFill>
        <a:blip xmlns:r="http://schemas.openxmlformats.org/officeDocument/2006/relationships" r:embed="rId31" cstate="print"/>
        <a:stretch>
          <a:fillRect/>
        </a:stretch>
      </xdr:blipFill>
      <xdr:spPr>
        <a:xfrm>
          <a:off x="452005" y="174238227"/>
          <a:ext cx="3733800" cy="2524125"/>
        </a:xfrm>
        <a:prstGeom prst="rect">
          <a:avLst/>
        </a:prstGeom>
        <a:noFill/>
      </xdr:spPr>
    </xdr:pic>
    <xdr:clientData fLocksWithSheet="0"/>
  </xdr:oneCellAnchor>
  <xdr:oneCellAnchor>
    <xdr:from>
      <xdr:col>2</xdr:col>
      <xdr:colOff>1685925</xdr:colOff>
      <xdr:row>388</xdr:row>
      <xdr:rowOff>299604</xdr:rowOff>
    </xdr:from>
    <xdr:ext cx="6772275" cy="2524125"/>
    <xdr:pic>
      <xdr:nvPicPr>
        <xdr:cNvPr id="33" name="image26.jpg" title="Imagen"/>
        <xdr:cNvPicPr preferRelativeResize="0"/>
      </xdr:nvPicPr>
      <xdr:blipFill>
        <a:blip xmlns:r="http://schemas.openxmlformats.org/officeDocument/2006/relationships" r:embed="rId32" cstate="print"/>
        <a:stretch>
          <a:fillRect/>
        </a:stretch>
      </xdr:blipFill>
      <xdr:spPr>
        <a:xfrm>
          <a:off x="4276725" y="174245154"/>
          <a:ext cx="6772275" cy="2524125"/>
        </a:xfrm>
        <a:prstGeom prst="rect">
          <a:avLst/>
        </a:prstGeom>
        <a:noFill/>
      </xdr:spPr>
    </xdr:pic>
    <xdr:clientData fLocksWithSheet="0"/>
  </xdr:oneCellAnchor>
  <xdr:oneCellAnchor>
    <xdr:from>
      <xdr:col>4</xdr:col>
      <xdr:colOff>2568286</xdr:colOff>
      <xdr:row>388</xdr:row>
      <xdr:rowOff>303068</xdr:rowOff>
    </xdr:from>
    <xdr:ext cx="4314825" cy="2524125"/>
    <xdr:pic>
      <xdr:nvPicPr>
        <xdr:cNvPr id="34" name="image40.jpg" title="Imagen"/>
        <xdr:cNvPicPr preferRelativeResize="0"/>
      </xdr:nvPicPr>
      <xdr:blipFill>
        <a:blip xmlns:r="http://schemas.openxmlformats.org/officeDocument/2006/relationships" r:embed="rId33" cstate="print"/>
        <a:stretch>
          <a:fillRect/>
        </a:stretch>
      </xdr:blipFill>
      <xdr:spPr>
        <a:xfrm>
          <a:off x="11197936" y="174248618"/>
          <a:ext cx="4314825" cy="2524125"/>
        </a:xfrm>
        <a:prstGeom prst="rect">
          <a:avLst/>
        </a:prstGeom>
        <a:noFill/>
      </xdr:spPr>
    </xdr:pic>
    <xdr:clientData fLocksWithSheet="0"/>
  </xdr:oneCellAnchor>
  <xdr:oneCellAnchor>
    <xdr:from>
      <xdr:col>6</xdr:col>
      <xdr:colOff>604404</xdr:colOff>
      <xdr:row>388</xdr:row>
      <xdr:rowOff>278823</xdr:rowOff>
    </xdr:from>
    <xdr:ext cx="4638675" cy="2524125"/>
    <xdr:pic>
      <xdr:nvPicPr>
        <xdr:cNvPr id="35" name="image38.jpg" title="Imagen"/>
        <xdr:cNvPicPr preferRelativeResize="0"/>
      </xdr:nvPicPr>
      <xdr:blipFill>
        <a:blip xmlns:r="http://schemas.openxmlformats.org/officeDocument/2006/relationships" r:embed="rId34" cstate="print"/>
        <a:stretch>
          <a:fillRect/>
        </a:stretch>
      </xdr:blipFill>
      <xdr:spPr>
        <a:xfrm>
          <a:off x="15749154" y="174224373"/>
          <a:ext cx="4638675" cy="2524125"/>
        </a:xfrm>
        <a:prstGeom prst="rect">
          <a:avLst/>
        </a:prstGeom>
        <a:noFill/>
      </xdr:spPr>
    </xdr:pic>
    <xdr:clientData fLocksWithSheet="0"/>
  </xdr:oneCellAnchor>
  <xdr:oneCellAnchor>
    <xdr:from>
      <xdr:col>7</xdr:col>
      <xdr:colOff>3910445</xdr:colOff>
      <xdr:row>388</xdr:row>
      <xdr:rowOff>218209</xdr:rowOff>
    </xdr:from>
    <xdr:ext cx="2276475" cy="2524125"/>
    <xdr:pic>
      <xdr:nvPicPr>
        <xdr:cNvPr id="36" name="image32.jpg" title="Imagen"/>
        <xdr:cNvPicPr preferRelativeResize="0"/>
      </xdr:nvPicPr>
      <xdr:blipFill>
        <a:blip xmlns:r="http://schemas.openxmlformats.org/officeDocument/2006/relationships" r:embed="rId35" cstate="print"/>
        <a:stretch>
          <a:fillRect/>
        </a:stretch>
      </xdr:blipFill>
      <xdr:spPr>
        <a:xfrm>
          <a:off x="20941145" y="174163759"/>
          <a:ext cx="2276475" cy="2524125"/>
        </a:xfrm>
        <a:prstGeom prst="rect">
          <a:avLst/>
        </a:prstGeom>
        <a:noFill/>
      </xdr:spPr>
    </xdr:pic>
    <xdr:clientData fLocksWithSheet="0"/>
  </xdr:oneCellAnchor>
  <xdr:oneCellAnchor>
    <xdr:from>
      <xdr:col>7</xdr:col>
      <xdr:colOff>3238500</xdr:colOff>
      <xdr:row>73</xdr:row>
      <xdr:rowOff>285750</xdr:rowOff>
    </xdr:from>
    <xdr:ext cx="3914775" cy="5029200"/>
    <xdr:pic>
      <xdr:nvPicPr>
        <xdr:cNvPr id="37" name="image31.pn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5</xdr:col>
      <xdr:colOff>1047750</xdr:colOff>
      <xdr:row>73</xdr:row>
      <xdr:rowOff>790575</xdr:rowOff>
    </xdr:from>
    <xdr:ext cx="7286625" cy="4086225"/>
    <xdr:pic>
      <xdr:nvPicPr>
        <xdr:cNvPr id="38" name="image37.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2</xdr:col>
      <xdr:colOff>3448050</xdr:colOff>
      <xdr:row>73</xdr:row>
      <xdr:rowOff>1019175</xdr:rowOff>
    </xdr:from>
    <xdr:ext cx="6238875" cy="3562350"/>
    <xdr:pic>
      <xdr:nvPicPr>
        <xdr:cNvPr id="39" name="image30.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1</xdr:col>
      <xdr:colOff>19050</xdr:colOff>
      <xdr:row>73</xdr:row>
      <xdr:rowOff>704850</xdr:rowOff>
    </xdr:from>
    <xdr:ext cx="5591175" cy="4191000"/>
    <xdr:pic>
      <xdr:nvPicPr>
        <xdr:cNvPr id="40" name="image36.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1</xdr:col>
      <xdr:colOff>13855</xdr:colOff>
      <xdr:row>91</xdr:row>
      <xdr:rowOff>0</xdr:rowOff>
    </xdr:from>
    <xdr:ext cx="5818909" cy="4876800"/>
    <xdr:pic>
      <xdr:nvPicPr>
        <xdr:cNvPr id="41" name="image34.png"/>
        <xdr:cNvPicPr preferRelativeResize="0"/>
      </xdr:nvPicPr>
      <xdr:blipFill>
        <a:blip xmlns:r="http://schemas.openxmlformats.org/officeDocument/2006/relationships" r:embed="rId40" cstate="print"/>
        <a:stretch>
          <a:fillRect/>
        </a:stretch>
      </xdr:blipFill>
      <xdr:spPr>
        <a:xfrm>
          <a:off x="332510" y="45027273"/>
          <a:ext cx="5818909" cy="4876800"/>
        </a:xfrm>
        <a:prstGeom prst="rect">
          <a:avLst/>
        </a:prstGeom>
        <a:noFill/>
      </xdr:spPr>
    </xdr:pic>
    <xdr:clientData fLocksWithSheet="0"/>
  </xdr:oneCellAnchor>
  <xdr:oneCellAnchor>
    <xdr:from>
      <xdr:col>3</xdr:col>
      <xdr:colOff>0</xdr:colOff>
      <xdr:row>91</xdr:row>
      <xdr:rowOff>0</xdr:rowOff>
    </xdr:from>
    <xdr:ext cx="2493818" cy="4932218"/>
    <xdr:pic>
      <xdr:nvPicPr>
        <xdr:cNvPr id="42" name="image33.jpg"/>
        <xdr:cNvPicPr preferRelativeResize="0"/>
      </xdr:nvPicPr>
      <xdr:blipFill>
        <a:blip xmlns:r="http://schemas.openxmlformats.org/officeDocument/2006/relationships" r:embed="rId41" cstate="print"/>
        <a:stretch>
          <a:fillRect/>
        </a:stretch>
      </xdr:blipFill>
      <xdr:spPr>
        <a:xfrm>
          <a:off x="6179127" y="45027273"/>
          <a:ext cx="2493818" cy="4932218"/>
        </a:xfrm>
        <a:prstGeom prst="rect">
          <a:avLst/>
        </a:prstGeom>
        <a:noFill/>
      </xdr:spPr>
    </xdr:pic>
    <xdr:clientData fLocksWithSheet="0"/>
  </xdr:oneCellAnchor>
  <xdr:oneCellAnchor>
    <xdr:from>
      <xdr:col>5</xdr:col>
      <xdr:colOff>1149928</xdr:colOff>
      <xdr:row>91</xdr:row>
      <xdr:rowOff>83127</xdr:rowOff>
    </xdr:from>
    <xdr:ext cx="3920836" cy="1884218"/>
    <xdr:pic>
      <xdr:nvPicPr>
        <xdr:cNvPr id="43" name="image46.jpg"/>
        <xdr:cNvPicPr preferRelativeResize="0"/>
      </xdr:nvPicPr>
      <xdr:blipFill>
        <a:blip xmlns:r="http://schemas.openxmlformats.org/officeDocument/2006/relationships" r:embed="rId42" cstate="print"/>
        <a:stretch>
          <a:fillRect/>
        </a:stretch>
      </xdr:blipFill>
      <xdr:spPr>
        <a:xfrm>
          <a:off x="12663055" y="45110400"/>
          <a:ext cx="3920836" cy="1884218"/>
        </a:xfrm>
        <a:prstGeom prst="rect">
          <a:avLst/>
        </a:prstGeom>
        <a:noFill/>
      </xdr:spPr>
    </xdr:pic>
    <xdr:clientData fLocksWithSheet="0"/>
  </xdr:oneCellAnchor>
  <xdr:oneCellAnchor>
    <xdr:from>
      <xdr:col>4</xdr:col>
      <xdr:colOff>332511</xdr:colOff>
      <xdr:row>91</xdr:row>
      <xdr:rowOff>166254</xdr:rowOff>
    </xdr:from>
    <xdr:ext cx="3034145" cy="1801090"/>
    <xdr:pic>
      <xdr:nvPicPr>
        <xdr:cNvPr id="44" name="image43.jpg"/>
        <xdr:cNvPicPr preferRelativeResize="0"/>
      </xdr:nvPicPr>
      <xdr:blipFill>
        <a:blip xmlns:r="http://schemas.openxmlformats.org/officeDocument/2006/relationships" r:embed="rId43" cstate="print"/>
        <a:stretch>
          <a:fillRect/>
        </a:stretch>
      </xdr:blipFill>
      <xdr:spPr>
        <a:xfrm>
          <a:off x="8977747" y="45193527"/>
          <a:ext cx="3034145" cy="1801090"/>
        </a:xfrm>
        <a:prstGeom prst="rect">
          <a:avLst/>
        </a:prstGeom>
        <a:noFill/>
      </xdr:spPr>
    </xdr:pic>
    <xdr:clientData fLocksWithSheet="0"/>
  </xdr:oneCellAnchor>
  <xdr:oneCellAnchor>
    <xdr:from>
      <xdr:col>5</xdr:col>
      <xdr:colOff>3602181</xdr:colOff>
      <xdr:row>92</xdr:row>
      <xdr:rowOff>193964</xdr:rowOff>
    </xdr:from>
    <xdr:ext cx="1801091" cy="2798617"/>
    <xdr:pic>
      <xdr:nvPicPr>
        <xdr:cNvPr id="45" name="image35.jpg"/>
        <xdr:cNvPicPr preferRelativeResize="0"/>
      </xdr:nvPicPr>
      <xdr:blipFill>
        <a:blip xmlns:r="http://schemas.openxmlformats.org/officeDocument/2006/relationships" r:embed="rId44" cstate="print"/>
        <a:stretch>
          <a:fillRect/>
        </a:stretch>
      </xdr:blipFill>
      <xdr:spPr>
        <a:xfrm>
          <a:off x="15115308" y="47105455"/>
          <a:ext cx="1801091" cy="2798617"/>
        </a:xfrm>
        <a:prstGeom prst="rect">
          <a:avLst/>
        </a:prstGeom>
        <a:noFill/>
      </xdr:spPr>
    </xdr:pic>
    <xdr:clientData fLocksWithSheet="0"/>
  </xdr:oneCellAnchor>
  <xdr:oneCellAnchor>
    <xdr:from>
      <xdr:col>7</xdr:col>
      <xdr:colOff>0</xdr:colOff>
      <xdr:row>91</xdr:row>
      <xdr:rowOff>180109</xdr:rowOff>
    </xdr:from>
    <xdr:ext cx="7426037" cy="4738253"/>
    <xdr:pic>
      <xdr:nvPicPr>
        <xdr:cNvPr id="46" name="image44.jpg"/>
        <xdr:cNvPicPr preferRelativeResize="0"/>
      </xdr:nvPicPr>
      <xdr:blipFill>
        <a:blip xmlns:r="http://schemas.openxmlformats.org/officeDocument/2006/relationships" r:embed="rId45" cstate="print"/>
        <a:stretch>
          <a:fillRect/>
        </a:stretch>
      </xdr:blipFill>
      <xdr:spPr>
        <a:xfrm>
          <a:off x="17027236" y="45207382"/>
          <a:ext cx="7426037" cy="4738253"/>
        </a:xfrm>
        <a:prstGeom prst="rect">
          <a:avLst/>
        </a:prstGeom>
        <a:noFill/>
      </xdr:spPr>
    </xdr:pic>
    <xdr:clientData fLocksWithSheet="0"/>
  </xdr:oneCellAnchor>
  <xdr:oneCellAnchor>
    <xdr:from>
      <xdr:col>4</xdr:col>
      <xdr:colOff>277089</xdr:colOff>
      <xdr:row>92</xdr:row>
      <xdr:rowOff>110836</xdr:rowOff>
    </xdr:from>
    <xdr:ext cx="5929747" cy="2923308"/>
    <xdr:pic>
      <xdr:nvPicPr>
        <xdr:cNvPr id="47" name="image45.jpg"/>
        <xdr:cNvPicPr preferRelativeResize="0"/>
      </xdr:nvPicPr>
      <xdr:blipFill>
        <a:blip xmlns:r="http://schemas.openxmlformats.org/officeDocument/2006/relationships" r:embed="rId46" cstate="print"/>
        <a:stretch>
          <a:fillRect/>
        </a:stretch>
      </xdr:blipFill>
      <xdr:spPr>
        <a:xfrm>
          <a:off x="8922325" y="47202436"/>
          <a:ext cx="5929747" cy="2923308"/>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rmacionpublica.paraguay.gov.py/portal/" TargetMode="External"/><Relationship Id="rId18" Type="http://schemas.openxmlformats.org/officeDocument/2006/relationships/hyperlink" Target="https://drive.google.com/drive/folders/1g-h4c1dYi5ZVHC2_O-kLeDUW-Yy5BIMA?usp=drive_link" TargetMode="External"/><Relationship Id="rId26" Type="http://schemas.openxmlformats.org/officeDocument/2006/relationships/hyperlink" Target="https://www.instagram.com/p/C-qb8Tsxoa6/?img_index=1" TargetMode="External"/><Relationship Id="rId39" Type="http://schemas.openxmlformats.org/officeDocument/2006/relationships/hyperlink" Target="https://www.contrataciones.gov.py/licitaciones/adjudicacion/contrato/1ef5fe5c-42e5-6ba8-98ea-e3740f743d54.html" TargetMode="External"/><Relationship Id="rId21" Type="http://schemas.openxmlformats.org/officeDocument/2006/relationships/hyperlink" Target="https://drive.google.com/drive/folders/1jFhOdROVzCMnYsieWt2wQNZrq2oDH-FP?usp=drive_link" TargetMode="External"/><Relationship Id="rId34" Type="http://schemas.openxmlformats.org/officeDocument/2006/relationships/hyperlink" Target="https://www.facebook.com/DinapiPy/posts/pfbid0v6wt3YKRjdUR7fevVWApTWHgSywbET4BLpLTkp1ydcYpgAHLQ2AGwQih5Jowkreol" TargetMode="External"/><Relationship Id="rId42" Type="http://schemas.openxmlformats.org/officeDocument/2006/relationships/hyperlink" Target="https://www.contrataciones.gov.py/licitaciones/adjudicacion/contrato/1ef66d64-fb88-6292-be63-592801355ad2.html" TargetMode="External"/><Relationship Id="rId47" Type="http://schemas.openxmlformats.org/officeDocument/2006/relationships/hyperlink" Target="https://www.contrataciones.gov.py/licitaciones/adjudicacion/contrato/1ef2caab-9706-6cce-ac42-8d166cf91ecb.html" TargetMode="External"/><Relationship Id="rId50" Type="http://schemas.openxmlformats.org/officeDocument/2006/relationships/hyperlink" Target="https://www.contrataciones.gov.py/licitaciones/adjudicacion/contrato/1ef50404-90b3-6bda-8185-1d4586702080.html" TargetMode="External"/><Relationship Id="rId55" Type="http://schemas.openxmlformats.org/officeDocument/2006/relationships/hyperlink" Target="mailto:dinapi@dinapi.gov.py" TargetMode="External"/><Relationship Id="rId63" Type="http://schemas.openxmlformats.org/officeDocument/2006/relationships/hyperlink" Target="https://www.facebook.com/DinapiPy" TargetMode="External"/><Relationship Id="rId68" Type="http://schemas.openxmlformats.org/officeDocument/2006/relationships/hyperlink" Target="https://drive.google.com/file/d/1Rd5Kt86lBePyO7fl4VA7A41HWXuJsE-G/view?usp=sharing" TargetMode="External"/><Relationship Id="rId76" Type="http://schemas.openxmlformats.org/officeDocument/2006/relationships/hyperlink" Target="https://drive.google.com/file/d/1bsoMACEZO_WiLFXg3PCxZ1yq4T7m6Xy5/view?usp=drive_link" TargetMode="External"/><Relationship Id="rId84" Type="http://schemas.openxmlformats.org/officeDocument/2006/relationships/hyperlink" Target="https://www.instagram.com/p/C_wFK9DxK3e/" TargetMode="External"/><Relationship Id="rId89" Type="http://schemas.openxmlformats.org/officeDocument/2006/relationships/printerSettings" Target="../printerSettings/printerSettings1.bin"/><Relationship Id="rId7" Type="http://schemas.openxmlformats.org/officeDocument/2006/relationships/hyperlink" Target="https://www.sfp.gov.py/vchgo/index.php/noticias-2-4/monitoreo-de-la-ley-518914" TargetMode="External"/><Relationship Id="rId71" Type="http://schemas.openxmlformats.org/officeDocument/2006/relationships/hyperlink" Target="https://drive.google.com/file/d/17sEEBMGuLxQGVPoRbmEitTzolXFmq11i/view?usp=drive_link" TargetMode="External"/><Relationship Id="rId92" Type="http://schemas.openxmlformats.org/officeDocument/2006/relationships/comments" Target="../comments1.xml"/><Relationship Id="rId2" Type="http://schemas.openxmlformats.org/officeDocument/2006/relationships/hyperlink" Target="https://www.dinapi.gov.py/portal/v3/assets/archivos-pdf/103-RES.-DINAPI-APROBACION-DEL-PLAN-Y-CRONOGRAMA-DE-RENDICION-DE-CUENTAS-EJERCICIO-FISCAL-2024.pdf" TargetMode="External"/><Relationship Id="rId16" Type="http://schemas.openxmlformats.org/officeDocument/2006/relationships/hyperlink" Target="https://lookerstudio.google.com/u/0/reporting/ea72a60d-44e8-47d2-ae22-944d6eedc568/page/p_tfhk7en8qc" TargetMode="External"/><Relationship Id="rId29" Type="http://schemas.openxmlformats.org/officeDocument/2006/relationships/hyperlink" Target="https://www.dinapi.gov.py/portal/v3/noticias/detalle-noticia?idNoticia=451" TargetMode="External"/><Relationship Id="rId11" Type="http://schemas.openxmlformats.org/officeDocument/2006/relationships/hyperlink" Target="https://transparencia.senac.gov.py/portal/historial-cumplimiento" TargetMode="External"/><Relationship Id="rId24" Type="http://schemas.openxmlformats.org/officeDocument/2006/relationships/hyperlink" Target="https://www.dinapi.gov.py/portal/v3/assets/archivos-pdf/408-RES.-DINAPI-REGLAMENTO-TRAMITE-DENUNCIAS-ANTE-DGO.pdf" TargetMode="External"/><Relationship Id="rId32" Type="http://schemas.openxmlformats.org/officeDocument/2006/relationships/hyperlink" Target="https://www.facebook.com/DinapiPy/posts/pfbid02EgCJ2f2MB4qsSgamwF5ZNcpNaW2reJzDDwQGrEV3tHCzSyRRkACvPfQEiccuZsYil" TargetMode="External"/><Relationship Id="rId37" Type="http://schemas.openxmlformats.org/officeDocument/2006/relationships/hyperlink" Target="https://www.contrataciones.gov.py/licitaciones/adjudicacion/contrato/1ef66e2c-b303-6d50-be59-df15582aa918.html" TargetMode="External"/><Relationship Id="rId40" Type="http://schemas.openxmlformats.org/officeDocument/2006/relationships/hyperlink" Target="https://www.contrataciones.gov.py/licitaciones/adjudicacion/1ef5f0fa-6ba9-6d38-b453-73035b0a8527/resumen-adjudicacion.html" TargetMode="External"/><Relationship Id="rId45" Type="http://schemas.openxmlformats.org/officeDocument/2006/relationships/hyperlink" Target="https://www.contrataciones.gov.py/licitaciones/adjudicacion/contrato/1ef35780-f8c7-6b0e-a15c-0926de120b42.html" TargetMode="External"/><Relationship Id="rId53" Type="http://schemas.openxmlformats.org/officeDocument/2006/relationships/hyperlink" Target="https://www.dinapi.gov.py/portal/v3/institucional/acceso-a-la-informacion-publica/ley-5-189/ejecucion-gastos/ano-2?stage=Stage" TargetMode="External"/><Relationship Id="rId58" Type="http://schemas.openxmlformats.org/officeDocument/2006/relationships/hyperlink" Target="https://www.dinapi.gov.py/portal/v3/institucional/acceso-a-la-informacion-publica/ley-5-282/" TargetMode="External"/><Relationship Id="rId66" Type="http://schemas.openxmlformats.org/officeDocument/2006/relationships/hyperlink" Target="https://www.youtube.com/@dinapi_py" TargetMode="External"/><Relationship Id="rId74" Type="http://schemas.openxmlformats.org/officeDocument/2006/relationships/hyperlink" Target="https://drive.google.com/file/d/1dSj2HzBSgrGmhE3PVPH-Rupz9hUh2_iW/view?usp=drive_link" TargetMode="External"/><Relationship Id="rId79" Type="http://schemas.openxmlformats.org/officeDocument/2006/relationships/hyperlink" Target="https://asipi.org/concurso-de-reconocimiento-asipidisenos-los-mejores-disenos-industriales-2024/?utm_source=ASIPI+Mailing+List&amp;utm_campaign=6dd76dcfe8-EMAIL_CAMPAIGN_2024_08_31_12_00_COPY_01&amp;utm_medium=email&amp;utm_term=0_-2b95a9d614-%5BLIST_EMAIL_ID%5D&amp;mc_cid=6dd76dcfe8&amp;mc_eid=8cf6e209c6" TargetMode="External"/><Relationship Id="rId87" Type="http://schemas.openxmlformats.org/officeDocument/2006/relationships/hyperlink" Target="https://www.dinapi.gov.py/portal/v3/noticias/detalle-noticia?idNoticia=462" TargetMode="External"/><Relationship Id="rId5" Type="http://schemas.openxmlformats.org/officeDocument/2006/relationships/hyperlink" Target="https://www.dinapi.gov.py/portal/v3/assets/archivos-institucionales/PEI-2024-2028-EDITADO-27022024.pdf" TargetMode="External"/><Relationship Id="rId61" Type="http://schemas.openxmlformats.org/officeDocument/2006/relationships/hyperlink" Target="https://informacionpublica.paraguay.gov.py/" TargetMode="External"/><Relationship Id="rId82" Type="http://schemas.openxmlformats.org/officeDocument/2006/relationships/hyperlink" Target="https://www.instagram.com/p/C9u88AaRIqj/" TargetMode="External"/><Relationship Id="rId90" Type="http://schemas.openxmlformats.org/officeDocument/2006/relationships/drawing" Target="../drawings/drawing1.xml"/><Relationship Id="rId19" Type="http://schemas.openxmlformats.org/officeDocument/2006/relationships/hyperlink" Target="https://drive.google.com/drive/folders/1KY4RvM5mYxe0nyyk1qk_jAbt_XUPHR1d?usp=drive_link" TargetMode="External"/><Relationship Id="rId14" Type="http://schemas.openxmlformats.org/officeDocument/2006/relationships/hyperlink" Target="https://informacionpublica.paraguay.gov.py/portal/" TargetMode="External"/><Relationship Id="rId22" Type="http://schemas.openxmlformats.org/officeDocument/2006/relationships/hyperlink" Target="https://drive.google.com/drive/folders/1lPfdhviniBgX0vJos2n1lhexO2AX9e4T?usp=drive_link" TargetMode="External"/><Relationship Id="rId27" Type="http://schemas.openxmlformats.org/officeDocument/2006/relationships/hyperlink" Target="https://www.dinapi.gov.py/portal/v3/noticias/detalle-noticia?idNoticia=472" TargetMode="External"/><Relationship Id="rId30" Type="http://schemas.openxmlformats.org/officeDocument/2006/relationships/hyperlink" Target="https://www.pol.una.py/2024/ciclo-de-charlas-sobre-propiedad-intelectual-introduccion-general-a-la-propiedad-intelectual-para-proteger-la-creatividad-y-fomentar-la-innovacion/" TargetMode="External"/><Relationship Id="rId35" Type="http://schemas.openxmlformats.org/officeDocument/2006/relationships/hyperlink" Target="https://www.contrataciones.gov.py/licitaciones/adjudicacion/contrato/1ef3241d-06bb-6bbc-8f4d-3136fcff5c3e.html" TargetMode="External"/><Relationship Id="rId43" Type="http://schemas.openxmlformats.org/officeDocument/2006/relationships/hyperlink" Target="https://www.contrataciones.gov.py/licitaciones/adjudicacion/contrato/1ef4f31a-e7db-6f02-b0b2-b1e71dffebd0.html" TargetMode="External"/><Relationship Id="rId48" Type="http://schemas.openxmlformats.org/officeDocument/2006/relationships/hyperlink" Target="https://www.contrataciones.gov.py/licitaciones/adjudicacion/contrato/1ef2caa5-c5be-6536-af6a-cf835fb902f1.html" TargetMode="External"/><Relationship Id="rId56" Type="http://schemas.openxmlformats.org/officeDocument/2006/relationships/hyperlink" Target="https://www.dinapi.gov.py/portal/v3/institucional/horarios?stage=Stage" TargetMode="External"/><Relationship Id="rId64" Type="http://schemas.openxmlformats.org/officeDocument/2006/relationships/hyperlink" Target="https://www.instagram.com/dinapi_py/?hl=es" TargetMode="External"/><Relationship Id="rId69" Type="http://schemas.openxmlformats.org/officeDocument/2006/relationships/hyperlink" Target="https://denuncias.gov.py/portal-publico/seguimiento-denuncia/17660" TargetMode="External"/><Relationship Id="rId77" Type="http://schemas.openxmlformats.org/officeDocument/2006/relationships/hyperlink" Target="https://drive.google.com/file/d/1kYxx7Lch2zGdRLx_ABi9lUNiU6sisrdV/view?usp=drive_link" TargetMode="External"/><Relationship Id="rId8" Type="http://schemas.openxmlformats.org/officeDocument/2006/relationships/hyperlink" Target="https://www.sfp.gov.py/vchgo/index.php/noticias-2-4/monitoreo-de-la-ley-518914" TargetMode="External"/><Relationship Id="rId51" Type="http://schemas.openxmlformats.org/officeDocument/2006/relationships/hyperlink" Target="https://www.contrataciones.gov.py/licitaciones/adjudicacion/contrato/1ef58b12-5525-6236-a167-b3e4830617b7.html" TargetMode="External"/><Relationship Id="rId72" Type="http://schemas.openxmlformats.org/officeDocument/2006/relationships/hyperlink" Target="https://drive.google.com/file/d/1EJL0JKGkPE4ITZuKh25cdfT1MlrMCGtU/view?usp=drive_link" TargetMode="External"/><Relationship Id="rId80" Type="http://schemas.openxmlformats.org/officeDocument/2006/relationships/hyperlink" Target="https://www.instagram.com/p/C89fIk0Ro_s/?img_index=1" TargetMode="External"/><Relationship Id="rId85" Type="http://schemas.openxmlformats.org/officeDocument/2006/relationships/hyperlink" Target="https://www.instagram.com/p/DAYZWjqvnHi/?img_index=1" TargetMode="External"/><Relationship Id="rId3" Type="http://schemas.openxmlformats.org/officeDocument/2006/relationships/hyperlink" Target="https://www.dinapi.gov.py/portal/v3/assets/archivos-pdf/103-RES.-DINAPI-APROBACION-DEL-PLAN-Y-CRONOGRAMA-DE-RENDICION-DE-CUENTAS-EJERCICIO-FISCAL-2024.pdf" TargetMode="External"/><Relationship Id="rId12" Type="http://schemas.openxmlformats.org/officeDocument/2006/relationships/hyperlink" Target="https://informacionpublica.paraguay.gov.py/portal/" TargetMode="External"/><Relationship Id="rId17" Type="http://schemas.openxmlformats.org/officeDocument/2006/relationships/hyperlink" Target="https://www.dinapi.gov.py/portal/v3/noticias/detalle-noticia?idNoticia=444" TargetMode="External"/><Relationship Id="rId25" Type="http://schemas.openxmlformats.org/officeDocument/2006/relationships/hyperlink" Target="https://www.instagram.com/p/DAKUD8tsaWh/" TargetMode="External"/><Relationship Id="rId33" Type="http://schemas.openxmlformats.org/officeDocument/2006/relationships/hyperlink" Target="https://www.facebook.com/PARPOV.PY/posts/pfbid0QD21FnPg1XmSNZaCx2iHoYkkxrDaoPwpzx7jA6ungthNVm4K4cwRS1zUd9Nz9iykl" TargetMode="External"/><Relationship Id="rId38" Type="http://schemas.openxmlformats.org/officeDocument/2006/relationships/hyperlink" Target="https://www.contrataciones.gov.py/licitaciones/adjudicacion/contrato/1ef3496d-652e-66ac-9b92-3f38af127db8.html" TargetMode="External"/><Relationship Id="rId46" Type="http://schemas.openxmlformats.org/officeDocument/2006/relationships/hyperlink" Target="https://www.contrataciones.gov.py/licitaciones/adjudicacion/contrato/1ef2ca9f-25b4-6b22-9d1e-5f13d9aff5d1.html" TargetMode="External"/><Relationship Id="rId59" Type="http://schemas.openxmlformats.org/officeDocument/2006/relationships/hyperlink" Target="https://www.dinapi.gov.py/portal/v3/institucional/acceso-a-la-informacion-publica/ley-5-189/" TargetMode="External"/><Relationship Id="rId67" Type="http://schemas.openxmlformats.org/officeDocument/2006/relationships/hyperlink" Target="https://www.dinapi.gov.py/portal/v3/assets/archivos-institucionales/PEI-2024-2028-EDITADO-27022024.pdf" TargetMode="External"/><Relationship Id="rId20" Type="http://schemas.openxmlformats.org/officeDocument/2006/relationships/hyperlink" Target="https://drive.google.com/drive/folders/1Qg_pLX-b82JwXlYvPbDYLAOGH5p9k_4e?usp=drive_link" TargetMode="External"/><Relationship Id="rId41" Type="http://schemas.openxmlformats.org/officeDocument/2006/relationships/hyperlink" Target="https://www.contrataciones.gov.py/licitaciones/adjudicacion/contrato/1ef50420-8203-656a-a627-3198e9bcdb4e.html" TargetMode="External"/><Relationship Id="rId54" Type="http://schemas.openxmlformats.org/officeDocument/2006/relationships/hyperlink" Target="https://www.dinapi.gov.py/portal/v3/institucional/horarios?stage=Stage" TargetMode="External"/><Relationship Id="rId62" Type="http://schemas.openxmlformats.org/officeDocument/2006/relationships/hyperlink" Target="https://www.dinapi.gov.py/portal/v3/consultas/" TargetMode="External"/><Relationship Id="rId70" Type="http://schemas.openxmlformats.org/officeDocument/2006/relationships/hyperlink" Target="https://denuncias.gov.py/portal-publico/seguimiento-denuncia/17843" TargetMode="External"/><Relationship Id="rId75" Type="http://schemas.openxmlformats.org/officeDocument/2006/relationships/hyperlink" Target="https://drive.google.com/file/d/1ozh4VuvE40Y8K1nj9xM0m9vctU5-iqjb/view?usp=drive_link" TargetMode="External"/><Relationship Id="rId83" Type="http://schemas.openxmlformats.org/officeDocument/2006/relationships/hyperlink" Target="https://www.dinapi.gov.py/portal/v3/noticias/detalle-noticia?idNoticia=471" TargetMode="External"/><Relationship Id="rId88" Type="http://schemas.openxmlformats.org/officeDocument/2006/relationships/hyperlink" Target="https://www.dinapi.gov.py/portal/v3/noticias/detalle-noticia?idNoticia=455" TargetMode="External"/><Relationship Id="rId91" Type="http://schemas.openxmlformats.org/officeDocument/2006/relationships/vmlDrawing" Target="../drawings/vmlDrawing1.vml"/><Relationship Id="rId1" Type="http://schemas.openxmlformats.org/officeDocument/2006/relationships/hyperlink" Target="https://www.dinapi.gov.py/portal/v3/assets/archivos-pdf/39-RES.-DINAPI-CONFORMACION-DEL-COMITE-DE-RENDICION-DE-CUENTAS-AL-CIUDADANO-CRCC-EJERCICIO-2024.pdf" TargetMode="External"/><Relationship Id="rId6" Type="http://schemas.openxmlformats.org/officeDocument/2006/relationships/hyperlink" Target="https://www.sfp.gov.py/vchgo/index.php/noticias-2-4/monitoreo-de-la-ley-518914" TargetMode="External"/><Relationship Id="rId15" Type="http://schemas.openxmlformats.org/officeDocument/2006/relationships/hyperlink" Target="https://lookerstudio.google.com/u/0/reporting/ea72a60d-44e8-47d2-ae22-944d6eedc568/page/p_tfhk7en8qc" TargetMode="External"/><Relationship Id="rId23" Type="http://schemas.openxmlformats.org/officeDocument/2006/relationships/hyperlink" Target="https://www.instagram.com/p/DALax8BOVPd/" TargetMode="External"/><Relationship Id="rId28" Type="http://schemas.openxmlformats.org/officeDocument/2006/relationships/hyperlink" Target="https://www.instagram.com/p/C_jdlFFM4j6/" TargetMode="External"/><Relationship Id="rId36" Type="http://schemas.openxmlformats.org/officeDocument/2006/relationships/hyperlink" Target="https://www.contrataciones.gov.py/licitaciones/adjudicacion/contrato/1ef54dc3-13ee-6088-9cb3-89d81be82e25.html" TargetMode="External"/><Relationship Id="rId49" Type="http://schemas.openxmlformats.org/officeDocument/2006/relationships/hyperlink" Target="https://www.contrataciones.gov.py/licitaciones/adjudicacion/contrato/1ef2cab1-6b5d-6c52-9b80-b3d6b82adb35.html" TargetMode="External"/><Relationship Id="rId57" Type="http://schemas.openxmlformats.org/officeDocument/2006/relationships/hyperlink" Target="https://drive.google.com/file/d/1U9xo7ExxayqI7O0zZqfru7vjMI6F8pec/view?usp=drive_link" TargetMode="External"/><Relationship Id="rId10" Type="http://schemas.openxmlformats.org/officeDocument/2006/relationships/hyperlink" Target="https://transparencia.senac.gov.py/portal/historial-cumplimiento" TargetMode="External"/><Relationship Id="rId31" Type="http://schemas.openxmlformats.org/officeDocument/2006/relationships/hyperlink" Target="https://www.dinapi.gov.py/portal/v3/noticias/detalle-noticia?idNoticia=470" TargetMode="External"/><Relationship Id="rId44" Type="http://schemas.openxmlformats.org/officeDocument/2006/relationships/hyperlink" Target="https://www.contrataciones.gov.py/licitaciones/adjudicacion/contrato/1ef35757-7d6a-65fc-a6c4-f74a8bedeba3.html" TargetMode="External"/><Relationship Id="rId52" Type="http://schemas.openxmlformats.org/officeDocument/2006/relationships/hyperlink" Target="https://www.contrataciones.gov.py/licitaciones/adjudicacion/contrato/1ef66e03-6f1d-6cc2-9546-032bd81aecdf.html" TargetMode="External"/><Relationship Id="rId60" Type="http://schemas.openxmlformats.org/officeDocument/2006/relationships/hyperlink" Target="https://transparencia.senac.gov.py/portal" TargetMode="External"/><Relationship Id="rId65" Type="http://schemas.openxmlformats.org/officeDocument/2006/relationships/hyperlink" Target="https://x.com/dinapipy?ref_src=twsrc%5Egoogle%7Ctwcamp%5Eserp%7Ctwgr%5Eauthor" TargetMode="External"/><Relationship Id="rId73" Type="http://schemas.openxmlformats.org/officeDocument/2006/relationships/hyperlink" Target="https://drive.google.com/file/d/1RLXKVxqsfM2Xe2UcOnhuxVKwZpW1equl/view?usp=drive_link" TargetMode="External"/><Relationship Id="rId78" Type="http://schemas.openxmlformats.org/officeDocument/2006/relationships/hyperlink" Target="https://drive.google.com/file/d/1ZCGSxjssjzp1yOJYoaugH3d0vXfsrVif/view?usp=drive_link" TargetMode="External"/><Relationship Id="rId81" Type="http://schemas.openxmlformats.org/officeDocument/2006/relationships/hyperlink" Target="https://www.instagram.com/p/DAHNi4kuCd7/?img_index=1" TargetMode="External"/><Relationship Id="rId86" Type="http://schemas.openxmlformats.org/officeDocument/2006/relationships/hyperlink" Target="https://www.dinapi.gov.py/portal/v3/assets/archivos-pdf/412-RES.-DINAPI-PLAN-PILOTO-SERVICIO-DE-MEDIACION.pdf"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transparencia.senac.gov.py/portal/historial-cumplimient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41"/>
  <sheetViews>
    <sheetView tabSelected="1" topLeftCell="A388" zoomScale="55" zoomScaleNormal="55" workbookViewId="0">
      <selection activeCell="B390" sqref="B390:H390"/>
    </sheetView>
  </sheetViews>
  <sheetFormatPr baseColWidth="10" defaultColWidth="14.44140625" defaultRowHeight="15" customHeight="1" x14ac:dyDescent="0.3"/>
  <cols>
    <col min="1" max="1" width="4.6640625" customWidth="1"/>
    <col min="2" max="2" width="33.109375" customWidth="1"/>
    <col min="3" max="3" width="52.33203125" customWidth="1"/>
    <col min="4" max="4" width="35.88671875" customWidth="1"/>
    <col min="5" max="5" width="41.88671875" customWidth="1"/>
    <col min="6" max="6" width="53" customWidth="1"/>
    <col min="7" max="7" width="27.44140625" customWidth="1"/>
    <col min="8" max="8" width="108.5546875" customWidth="1"/>
    <col min="9" max="26" width="9.109375" hidden="1" customWidth="1"/>
  </cols>
  <sheetData>
    <row r="1" spans="1:26" ht="15.6" x14ac:dyDescent="0.3">
      <c r="A1" s="1"/>
      <c r="B1" s="269" t="s">
        <v>570</v>
      </c>
      <c r="C1" s="203"/>
      <c r="D1" s="203"/>
      <c r="E1" s="203"/>
      <c r="F1" s="203"/>
      <c r="G1" s="203"/>
      <c r="H1" s="195"/>
      <c r="I1" s="2"/>
      <c r="J1" s="2"/>
      <c r="K1" s="2"/>
      <c r="L1" s="2"/>
      <c r="M1" s="2"/>
      <c r="N1" s="2"/>
      <c r="O1" s="2"/>
      <c r="P1" s="2"/>
      <c r="Q1" s="2"/>
      <c r="R1" s="2"/>
      <c r="S1" s="2"/>
      <c r="T1" s="2"/>
      <c r="U1" s="2"/>
      <c r="V1" s="2"/>
      <c r="W1" s="2"/>
      <c r="X1" s="2"/>
      <c r="Y1" s="2"/>
      <c r="Z1" s="2"/>
    </row>
    <row r="2" spans="1:26" ht="15.6" x14ac:dyDescent="0.3">
      <c r="A2" s="2"/>
      <c r="B2" s="206"/>
      <c r="C2" s="207"/>
      <c r="D2" s="207"/>
      <c r="E2" s="207"/>
      <c r="F2" s="207"/>
      <c r="G2" s="207"/>
      <c r="H2" s="208"/>
      <c r="I2" s="2"/>
      <c r="J2" s="2"/>
      <c r="K2" s="2"/>
      <c r="L2" s="2"/>
      <c r="M2" s="2"/>
      <c r="N2" s="2"/>
      <c r="O2" s="2"/>
      <c r="P2" s="2"/>
      <c r="Q2" s="2"/>
      <c r="R2" s="2"/>
      <c r="S2" s="2"/>
      <c r="T2" s="2"/>
      <c r="U2" s="2"/>
      <c r="V2" s="2"/>
      <c r="W2" s="2"/>
      <c r="X2" s="2"/>
      <c r="Y2" s="2"/>
      <c r="Z2" s="2"/>
    </row>
    <row r="3" spans="1:26" ht="15.6" x14ac:dyDescent="0.3">
      <c r="A3" s="2"/>
      <c r="B3" s="270" t="s">
        <v>0</v>
      </c>
      <c r="C3" s="210"/>
      <c r="D3" s="210"/>
      <c r="E3" s="210"/>
      <c r="F3" s="210"/>
      <c r="G3" s="210"/>
      <c r="H3" s="211"/>
      <c r="I3" s="2"/>
      <c r="J3" s="2"/>
      <c r="K3" s="2"/>
      <c r="L3" s="2"/>
      <c r="M3" s="2"/>
      <c r="N3" s="2"/>
      <c r="O3" s="2"/>
      <c r="P3" s="2"/>
      <c r="Q3" s="2"/>
      <c r="R3" s="2"/>
      <c r="S3" s="2"/>
      <c r="T3" s="2"/>
      <c r="U3" s="2"/>
      <c r="V3" s="2"/>
      <c r="W3" s="2"/>
      <c r="X3" s="2"/>
      <c r="Y3" s="2"/>
      <c r="Z3" s="2"/>
    </row>
    <row r="4" spans="1:26" ht="15.6" x14ac:dyDescent="0.3">
      <c r="A4" s="2"/>
      <c r="B4" s="45" t="s">
        <v>1</v>
      </c>
      <c r="C4" s="271" t="s">
        <v>2</v>
      </c>
      <c r="D4" s="210"/>
      <c r="E4" s="210"/>
      <c r="F4" s="210"/>
      <c r="G4" s="210"/>
      <c r="H4" s="211"/>
      <c r="I4" s="2"/>
      <c r="J4" s="2"/>
      <c r="K4" s="2"/>
      <c r="L4" s="2"/>
      <c r="M4" s="2"/>
      <c r="N4" s="2"/>
      <c r="O4" s="2"/>
      <c r="P4" s="2"/>
      <c r="Q4" s="2"/>
      <c r="R4" s="2"/>
      <c r="S4" s="2"/>
      <c r="T4" s="2"/>
      <c r="U4" s="2"/>
      <c r="V4" s="2"/>
      <c r="W4" s="2"/>
      <c r="X4" s="2"/>
      <c r="Y4" s="2"/>
      <c r="Z4" s="2"/>
    </row>
    <row r="5" spans="1:26" ht="15.6" x14ac:dyDescent="0.3">
      <c r="A5" s="2"/>
      <c r="B5" s="46" t="s">
        <v>3</v>
      </c>
      <c r="C5" s="272" t="s">
        <v>4</v>
      </c>
      <c r="D5" s="186"/>
      <c r="E5" s="186"/>
      <c r="F5" s="186"/>
      <c r="G5" s="186"/>
      <c r="H5" s="187"/>
      <c r="I5" s="2"/>
      <c r="J5" s="2"/>
      <c r="K5" s="2"/>
      <c r="L5" s="2"/>
      <c r="M5" s="2"/>
      <c r="N5" s="2"/>
      <c r="O5" s="2"/>
      <c r="P5" s="2"/>
      <c r="Q5" s="2"/>
      <c r="R5" s="2"/>
      <c r="S5" s="2"/>
      <c r="T5" s="2"/>
      <c r="U5" s="2"/>
      <c r="V5" s="2"/>
      <c r="W5" s="2"/>
      <c r="X5" s="2"/>
      <c r="Y5" s="2"/>
      <c r="Z5" s="2"/>
    </row>
    <row r="6" spans="1:26" ht="15.6" x14ac:dyDescent="0.3">
      <c r="A6" s="2"/>
      <c r="B6" s="273" t="s">
        <v>5</v>
      </c>
      <c r="C6" s="186"/>
      <c r="D6" s="186"/>
      <c r="E6" s="186"/>
      <c r="F6" s="186"/>
      <c r="G6" s="186"/>
      <c r="H6" s="187"/>
      <c r="I6" s="2"/>
      <c r="J6" s="2"/>
      <c r="K6" s="2"/>
      <c r="L6" s="2"/>
      <c r="M6" s="2"/>
      <c r="N6" s="2"/>
      <c r="O6" s="2"/>
      <c r="P6" s="2"/>
      <c r="Q6" s="2"/>
      <c r="R6" s="2"/>
      <c r="S6" s="2"/>
      <c r="T6" s="2"/>
      <c r="U6" s="2"/>
      <c r="V6" s="2"/>
      <c r="W6" s="2"/>
      <c r="X6" s="2"/>
      <c r="Y6" s="2"/>
      <c r="Z6" s="2"/>
    </row>
    <row r="7" spans="1:26" ht="15" customHeight="1" x14ac:dyDescent="0.3">
      <c r="A7" s="2"/>
      <c r="B7" s="246" t="s">
        <v>6</v>
      </c>
      <c r="C7" s="203"/>
      <c r="D7" s="203"/>
      <c r="E7" s="203"/>
      <c r="F7" s="203"/>
      <c r="G7" s="203"/>
      <c r="H7" s="195"/>
      <c r="I7" s="2"/>
      <c r="J7" s="2"/>
      <c r="K7" s="2"/>
      <c r="L7" s="2"/>
      <c r="M7" s="2"/>
      <c r="N7" s="2"/>
      <c r="O7" s="2"/>
      <c r="P7" s="2"/>
      <c r="Q7" s="2"/>
      <c r="R7" s="2"/>
      <c r="S7" s="2"/>
      <c r="T7" s="2"/>
      <c r="U7" s="2"/>
      <c r="V7" s="2"/>
      <c r="W7" s="2"/>
      <c r="X7" s="2"/>
      <c r="Y7" s="2"/>
      <c r="Z7" s="2"/>
    </row>
    <row r="8" spans="1:26" ht="15" customHeight="1" x14ac:dyDescent="0.3">
      <c r="A8" s="2"/>
      <c r="B8" s="204"/>
      <c r="C8" s="184"/>
      <c r="D8" s="184"/>
      <c r="E8" s="184"/>
      <c r="F8" s="184"/>
      <c r="G8" s="184"/>
      <c r="H8" s="205"/>
      <c r="I8" s="2"/>
      <c r="J8" s="2"/>
      <c r="K8" s="2"/>
      <c r="L8" s="2"/>
      <c r="M8" s="2"/>
      <c r="N8" s="2"/>
      <c r="O8" s="2"/>
      <c r="P8" s="2"/>
      <c r="Q8" s="2"/>
      <c r="R8" s="2"/>
      <c r="S8" s="2"/>
      <c r="T8" s="2"/>
      <c r="U8" s="2"/>
      <c r="V8" s="2"/>
      <c r="W8" s="2"/>
      <c r="X8" s="2"/>
      <c r="Y8" s="2"/>
      <c r="Z8" s="2"/>
    </row>
    <row r="9" spans="1:26" ht="15" customHeight="1" x14ac:dyDescent="0.3">
      <c r="A9" s="2"/>
      <c r="B9" s="204"/>
      <c r="C9" s="184"/>
      <c r="D9" s="184"/>
      <c r="E9" s="184"/>
      <c r="F9" s="184"/>
      <c r="G9" s="184"/>
      <c r="H9" s="205"/>
      <c r="I9" s="2"/>
      <c r="J9" s="2"/>
      <c r="K9" s="2"/>
      <c r="L9" s="2"/>
      <c r="M9" s="2"/>
      <c r="N9" s="2"/>
      <c r="O9" s="2"/>
      <c r="P9" s="2"/>
      <c r="Q9" s="2"/>
      <c r="R9" s="2"/>
      <c r="S9" s="2"/>
      <c r="T9" s="2"/>
      <c r="U9" s="2"/>
      <c r="V9" s="2"/>
      <c r="W9" s="2"/>
      <c r="X9" s="2"/>
      <c r="Y9" s="2"/>
      <c r="Z9" s="2"/>
    </row>
    <row r="10" spans="1:26" ht="3" customHeight="1" x14ac:dyDescent="0.3">
      <c r="A10" s="2"/>
      <c r="B10" s="204"/>
      <c r="C10" s="184"/>
      <c r="D10" s="184"/>
      <c r="E10" s="184"/>
      <c r="F10" s="184"/>
      <c r="G10" s="184"/>
      <c r="H10" s="205"/>
      <c r="I10" s="2"/>
      <c r="J10" s="2"/>
      <c r="K10" s="2"/>
      <c r="L10" s="2"/>
      <c r="M10" s="2"/>
      <c r="N10" s="2"/>
      <c r="O10" s="2"/>
      <c r="P10" s="2"/>
      <c r="Q10" s="2"/>
      <c r="R10" s="2"/>
      <c r="S10" s="2"/>
      <c r="T10" s="2"/>
      <c r="U10" s="2"/>
      <c r="V10" s="2"/>
      <c r="W10" s="2"/>
      <c r="X10" s="2"/>
      <c r="Y10" s="2"/>
      <c r="Z10" s="2"/>
    </row>
    <row r="11" spans="1:26" ht="15" hidden="1" customHeight="1" x14ac:dyDescent="0.3">
      <c r="A11" s="2"/>
      <c r="B11" s="204"/>
      <c r="C11" s="184"/>
      <c r="D11" s="184"/>
      <c r="E11" s="184"/>
      <c r="F11" s="184"/>
      <c r="G11" s="184"/>
      <c r="H11" s="205"/>
      <c r="I11" s="2"/>
      <c r="J11" s="2"/>
      <c r="K11" s="2"/>
      <c r="L11" s="2"/>
      <c r="M11" s="2"/>
      <c r="N11" s="2"/>
      <c r="O11" s="2"/>
      <c r="P11" s="2"/>
      <c r="Q11" s="2"/>
      <c r="R11" s="2"/>
      <c r="S11" s="2"/>
      <c r="T11" s="2"/>
      <c r="U11" s="2"/>
      <c r="V11" s="2"/>
      <c r="W11" s="2"/>
      <c r="X11" s="2"/>
      <c r="Y11" s="2"/>
      <c r="Z11" s="2"/>
    </row>
    <row r="12" spans="1:26" ht="17.25" customHeight="1" x14ac:dyDescent="0.3">
      <c r="A12" s="2"/>
      <c r="B12" s="206"/>
      <c r="C12" s="207"/>
      <c r="D12" s="207"/>
      <c r="E12" s="207"/>
      <c r="F12" s="207"/>
      <c r="G12" s="207"/>
      <c r="H12" s="208"/>
      <c r="I12" s="2"/>
      <c r="J12" s="2"/>
      <c r="K12" s="2"/>
      <c r="L12" s="2"/>
      <c r="M12" s="2"/>
      <c r="N12" s="2"/>
      <c r="O12" s="2"/>
      <c r="P12" s="2"/>
      <c r="Q12" s="2"/>
      <c r="R12" s="2"/>
      <c r="S12" s="2"/>
      <c r="T12" s="2"/>
      <c r="U12" s="2"/>
      <c r="V12" s="2"/>
      <c r="W12" s="2"/>
      <c r="X12" s="2"/>
      <c r="Y12" s="2"/>
      <c r="Z12" s="2"/>
    </row>
    <row r="13" spans="1:26" ht="15" customHeight="1" x14ac:dyDescent="0.3">
      <c r="A13" s="2"/>
      <c r="B13" s="47"/>
      <c r="C13" s="47"/>
      <c r="D13" s="47"/>
      <c r="E13" s="47"/>
      <c r="F13" s="47"/>
      <c r="G13" s="47"/>
      <c r="H13" s="47"/>
      <c r="I13" s="2"/>
      <c r="J13" s="2"/>
      <c r="K13" s="2"/>
      <c r="L13" s="2"/>
      <c r="M13" s="2"/>
      <c r="N13" s="2"/>
      <c r="O13" s="2"/>
      <c r="P13" s="2"/>
      <c r="Q13" s="2"/>
      <c r="R13" s="2"/>
      <c r="S13" s="2"/>
      <c r="T13" s="2"/>
      <c r="U13" s="2"/>
      <c r="V13" s="2"/>
      <c r="W13" s="2"/>
      <c r="X13" s="2"/>
      <c r="Y13" s="2"/>
      <c r="Z13" s="2"/>
    </row>
    <row r="14" spans="1:26" ht="15.6" x14ac:dyDescent="0.3">
      <c r="A14" s="2"/>
      <c r="B14" s="253" t="s">
        <v>7</v>
      </c>
      <c r="C14" s="186"/>
      <c r="D14" s="186"/>
      <c r="E14" s="186"/>
      <c r="F14" s="186"/>
      <c r="G14" s="186"/>
      <c r="H14" s="187"/>
      <c r="I14" s="3"/>
      <c r="J14" s="3"/>
      <c r="K14" s="3"/>
      <c r="L14" s="3"/>
      <c r="M14" s="3"/>
      <c r="N14" s="3"/>
      <c r="O14" s="3"/>
      <c r="P14" s="3"/>
      <c r="Q14" s="3"/>
      <c r="R14" s="3"/>
      <c r="S14" s="3"/>
      <c r="T14" s="3"/>
      <c r="U14" s="3"/>
      <c r="V14" s="3"/>
      <c r="W14" s="3"/>
      <c r="X14" s="3"/>
      <c r="Y14" s="3"/>
      <c r="Z14" s="3"/>
    </row>
    <row r="15" spans="1:26" ht="36" customHeight="1" x14ac:dyDescent="0.3">
      <c r="A15" s="2"/>
      <c r="B15" s="254" t="s">
        <v>8</v>
      </c>
      <c r="C15" s="255"/>
      <c r="D15" s="255"/>
      <c r="E15" s="255"/>
      <c r="F15" s="255"/>
      <c r="G15" s="255"/>
      <c r="H15" s="256"/>
      <c r="I15" s="3"/>
      <c r="J15" s="3"/>
      <c r="K15" s="3"/>
      <c r="L15" s="3"/>
      <c r="M15" s="3"/>
      <c r="N15" s="3"/>
      <c r="O15" s="3"/>
      <c r="P15" s="3"/>
      <c r="Q15" s="3"/>
      <c r="R15" s="3"/>
      <c r="S15" s="3"/>
      <c r="T15" s="3"/>
      <c r="U15" s="3"/>
      <c r="V15" s="3"/>
      <c r="W15" s="3"/>
      <c r="X15" s="3"/>
      <c r="Y15" s="3"/>
      <c r="Z15" s="3"/>
    </row>
    <row r="16" spans="1:26" ht="15.6" x14ac:dyDescent="0.3">
      <c r="A16" s="2"/>
      <c r="B16" s="48" t="s">
        <v>9</v>
      </c>
      <c r="C16" s="274" t="s">
        <v>10</v>
      </c>
      <c r="D16" s="211"/>
      <c r="E16" s="273" t="s">
        <v>11</v>
      </c>
      <c r="F16" s="187"/>
      <c r="G16" s="273" t="s">
        <v>12</v>
      </c>
      <c r="H16" s="187"/>
      <c r="I16" s="2"/>
      <c r="J16" s="2"/>
      <c r="K16" s="2"/>
      <c r="L16" s="2"/>
      <c r="M16" s="2"/>
      <c r="N16" s="2"/>
      <c r="O16" s="2"/>
      <c r="P16" s="2"/>
      <c r="Q16" s="2"/>
      <c r="R16" s="2"/>
      <c r="S16" s="2"/>
      <c r="T16" s="2"/>
      <c r="U16" s="2"/>
      <c r="V16" s="2"/>
      <c r="W16" s="2"/>
      <c r="X16" s="2"/>
      <c r="Y16" s="2"/>
      <c r="Z16" s="2"/>
    </row>
    <row r="17" spans="1:26" ht="15.6" x14ac:dyDescent="0.3">
      <c r="A17" s="2"/>
      <c r="B17" s="49">
        <v>1</v>
      </c>
      <c r="C17" s="267" t="s">
        <v>13</v>
      </c>
      <c r="D17" s="187"/>
      <c r="E17" s="252" t="s">
        <v>14</v>
      </c>
      <c r="F17" s="187"/>
      <c r="G17" s="252" t="s">
        <v>15</v>
      </c>
      <c r="H17" s="187"/>
      <c r="I17" s="2"/>
      <c r="J17" s="2"/>
      <c r="K17" s="2"/>
      <c r="L17" s="2"/>
      <c r="M17" s="2"/>
      <c r="N17" s="2"/>
      <c r="O17" s="2"/>
      <c r="P17" s="2"/>
      <c r="Q17" s="2"/>
      <c r="R17" s="2"/>
      <c r="S17" s="2"/>
      <c r="T17" s="2"/>
      <c r="U17" s="2"/>
      <c r="V17" s="2"/>
      <c r="W17" s="2"/>
      <c r="X17" s="2"/>
      <c r="Y17" s="2"/>
      <c r="Z17" s="2"/>
    </row>
    <row r="18" spans="1:26" ht="15.6" x14ac:dyDescent="0.3">
      <c r="A18" s="2"/>
      <c r="B18" s="49">
        <v>2</v>
      </c>
      <c r="C18" s="267" t="s">
        <v>16</v>
      </c>
      <c r="D18" s="187"/>
      <c r="E18" s="252" t="s">
        <v>17</v>
      </c>
      <c r="F18" s="187"/>
      <c r="G18" s="252" t="s">
        <v>18</v>
      </c>
      <c r="H18" s="187"/>
      <c r="I18" s="2"/>
      <c r="J18" s="2"/>
      <c r="K18" s="2"/>
      <c r="L18" s="2"/>
      <c r="M18" s="2"/>
      <c r="N18" s="2"/>
      <c r="O18" s="2"/>
      <c r="P18" s="2"/>
      <c r="Q18" s="2"/>
      <c r="R18" s="2"/>
      <c r="S18" s="2"/>
      <c r="T18" s="2"/>
      <c r="U18" s="2"/>
      <c r="V18" s="2"/>
      <c r="W18" s="2"/>
      <c r="X18" s="2"/>
      <c r="Y18" s="2"/>
      <c r="Z18" s="2"/>
    </row>
    <row r="19" spans="1:26" ht="15.6" x14ac:dyDescent="0.3">
      <c r="A19" s="2"/>
      <c r="B19" s="49">
        <v>3</v>
      </c>
      <c r="C19" s="267" t="s">
        <v>19</v>
      </c>
      <c r="D19" s="187"/>
      <c r="E19" s="252" t="s">
        <v>20</v>
      </c>
      <c r="F19" s="187"/>
      <c r="G19" s="252" t="s">
        <v>18</v>
      </c>
      <c r="H19" s="187"/>
      <c r="I19" s="2"/>
      <c r="J19" s="2"/>
      <c r="K19" s="2"/>
      <c r="L19" s="2"/>
      <c r="M19" s="2"/>
      <c r="N19" s="2"/>
      <c r="O19" s="2"/>
      <c r="P19" s="2"/>
      <c r="Q19" s="2"/>
      <c r="R19" s="2"/>
      <c r="S19" s="2"/>
      <c r="T19" s="2"/>
      <c r="U19" s="2"/>
      <c r="V19" s="2"/>
      <c r="W19" s="2"/>
      <c r="X19" s="2"/>
      <c r="Y19" s="2"/>
      <c r="Z19" s="2"/>
    </row>
    <row r="20" spans="1:26" ht="15.6" x14ac:dyDescent="0.3">
      <c r="A20" s="2"/>
      <c r="B20" s="49">
        <v>4</v>
      </c>
      <c r="C20" s="267" t="s">
        <v>21</v>
      </c>
      <c r="D20" s="187"/>
      <c r="E20" s="252" t="s">
        <v>22</v>
      </c>
      <c r="F20" s="187"/>
      <c r="G20" s="252" t="s">
        <v>18</v>
      </c>
      <c r="H20" s="187"/>
      <c r="I20" s="2"/>
      <c r="J20" s="2"/>
      <c r="K20" s="2"/>
      <c r="L20" s="2"/>
      <c r="M20" s="2"/>
      <c r="N20" s="2"/>
      <c r="O20" s="2"/>
      <c r="P20" s="2"/>
      <c r="Q20" s="2"/>
      <c r="R20" s="2"/>
      <c r="S20" s="2"/>
      <c r="T20" s="2"/>
      <c r="U20" s="2"/>
      <c r="V20" s="2"/>
      <c r="W20" s="2"/>
      <c r="X20" s="2"/>
      <c r="Y20" s="2"/>
      <c r="Z20" s="2"/>
    </row>
    <row r="21" spans="1:26" ht="15.75" customHeight="1" x14ac:dyDescent="0.3">
      <c r="A21" s="2"/>
      <c r="B21" s="49">
        <v>5</v>
      </c>
      <c r="C21" s="267" t="s">
        <v>23</v>
      </c>
      <c r="D21" s="187"/>
      <c r="E21" s="252" t="s">
        <v>24</v>
      </c>
      <c r="F21" s="187"/>
      <c r="G21" s="252" t="s">
        <v>25</v>
      </c>
      <c r="H21" s="187"/>
      <c r="I21" s="2"/>
      <c r="J21" s="2"/>
      <c r="K21" s="2"/>
      <c r="L21" s="2"/>
      <c r="M21" s="2"/>
      <c r="N21" s="2"/>
      <c r="O21" s="2"/>
      <c r="P21" s="2"/>
      <c r="Q21" s="2"/>
      <c r="R21" s="2"/>
      <c r="S21" s="2"/>
      <c r="T21" s="2"/>
      <c r="U21" s="2"/>
      <c r="V21" s="2"/>
      <c r="W21" s="2"/>
      <c r="X21" s="2"/>
      <c r="Y21" s="2"/>
      <c r="Z21" s="2"/>
    </row>
    <row r="22" spans="1:26" ht="15.75" customHeight="1" x14ac:dyDescent="0.3">
      <c r="A22" s="2"/>
      <c r="B22" s="49">
        <v>6</v>
      </c>
      <c r="C22" s="267" t="s">
        <v>26</v>
      </c>
      <c r="D22" s="187"/>
      <c r="E22" s="268" t="s">
        <v>27</v>
      </c>
      <c r="F22" s="187"/>
      <c r="G22" s="252" t="s">
        <v>18</v>
      </c>
      <c r="H22" s="187"/>
      <c r="I22" s="2"/>
      <c r="J22" s="2"/>
      <c r="K22" s="2"/>
      <c r="L22" s="2"/>
      <c r="M22" s="2"/>
      <c r="N22" s="2"/>
      <c r="O22" s="2"/>
      <c r="P22" s="2"/>
      <c r="Q22" s="2"/>
      <c r="R22" s="2"/>
      <c r="S22" s="2"/>
      <c r="T22" s="2"/>
      <c r="U22" s="2"/>
      <c r="V22" s="2"/>
      <c r="W22" s="2"/>
      <c r="X22" s="2"/>
      <c r="Y22" s="2"/>
      <c r="Z22" s="2"/>
    </row>
    <row r="23" spans="1:26" ht="15.75" customHeight="1" x14ac:dyDescent="0.3">
      <c r="A23" s="2"/>
      <c r="B23" s="49">
        <v>7</v>
      </c>
      <c r="C23" s="267" t="s">
        <v>28</v>
      </c>
      <c r="D23" s="187"/>
      <c r="E23" s="252" t="s">
        <v>29</v>
      </c>
      <c r="F23" s="187"/>
      <c r="G23" s="252" t="s">
        <v>30</v>
      </c>
      <c r="H23" s="187"/>
      <c r="I23" s="2"/>
      <c r="J23" s="2"/>
      <c r="K23" s="2"/>
      <c r="L23" s="2"/>
      <c r="M23" s="2"/>
      <c r="N23" s="2"/>
      <c r="O23" s="2"/>
      <c r="P23" s="2"/>
      <c r="Q23" s="2"/>
      <c r="R23" s="2"/>
      <c r="S23" s="2"/>
      <c r="T23" s="2"/>
      <c r="U23" s="2"/>
      <c r="V23" s="2"/>
      <c r="W23" s="2"/>
      <c r="X23" s="2"/>
      <c r="Y23" s="2"/>
      <c r="Z23" s="2"/>
    </row>
    <row r="24" spans="1:26" ht="15.75" customHeight="1" x14ac:dyDescent="0.3">
      <c r="A24" s="2"/>
      <c r="B24" s="49">
        <v>8</v>
      </c>
      <c r="C24" s="267" t="s">
        <v>31</v>
      </c>
      <c r="D24" s="187"/>
      <c r="E24" s="252" t="s">
        <v>32</v>
      </c>
      <c r="F24" s="187"/>
      <c r="G24" s="252" t="s">
        <v>33</v>
      </c>
      <c r="H24" s="187"/>
      <c r="I24" s="2"/>
      <c r="J24" s="2"/>
      <c r="K24" s="2"/>
      <c r="L24" s="2"/>
      <c r="M24" s="2"/>
      <c r="N24" s="2"/>
      <c r="O24" s="2"/>
      <c r="P24" s="2"/>
      <c r="Q24" s="2"/>
      <c r="R24" s="2"/>
      <c r="S24" s="2"/>
      <c r="T24" s="2"/>
      <c r="U24" s="2"/>
      <c r="V24" s="2"/>
      <c r="W24" s="2"/>
      <c r="X24" s="2"/>
      <c r="Y24" s="2"/>
      <c r="Z24" s="2"/>
    </row>
    <row r="25" spans="1:26" ht="15.75" customHeight="1" x14ac:dyDescent="0.3">
      <c r="A25" s="2"/>
      <c r="B25" s="49">
        <v>9</v>
      </c>
      <c r="C25" s="267" t="s">
        <v>34</v>
      </c>
      <c r="D25" s="187"/>
      <c r="E25" s="252" t="s">
        <v>35</v>
      </c>
      <c r="F25" s="187"/>
      <c r="G25" s="252" t="s">
        <v>33</v>
      </c>
      <c r="H25" s="187"/>
      <c r="I25" s="2"/>
      <c r="J25" s="2"/>
      <c r="K25" s="2"/>
      <c r="L25" s="2"/>
      <c r="M25" s="2"/>
      <c r="N25" s="2"/>
      <c r="O25" s="2"/>
      <c r="P25" s="2"/>
      <c r="Q25" s="2"/>
      <c r="R25" s="2"/>
      <c r="S25" s="2"/>
      <c r="T25" s="2"/>
      <c r="U25" s="2"/>
      <c r="V25" s="2"/>
      <c r="W25" s="2"/>
      <c r="X25" s="2"/>
      <c r="Y25" s="2"/>
      <c r="Z25" s="2"/>
    </row>
    <row r="26" spans="1:26" ht="15.75" customHeight="1" x14ac:dyDescent="0.3">
      <c r="A26" s="2"/>
      <c r="B26" s="49">
        <v>10</v>
      </c>
      <c r="C26" s="267" t="s">
        <v>36</v>
      </c>
      <c r="D26" s="187"/>
      <c r="E26" s="252" t="s">
        <v>37</v>
      </c>
      <c r="F26" s="187"/>
      <c r="G26" s="252" t="s">
        <v>18</v>
      </c>
      <c r="H26" s="187"/>
      <c r="I26" s="2"/>
      <c r="J26" s="2"/>
      <c r="K26" s="2"/>
      <c r="L26" s="2"/>
      <c r="M26" s="2"/>
      <c r="N26" s="2"/>
      <c r="O26" s="2"/>
      <c r="P26" s="2"/>
      <c r="Q26" s="2"/>
      <c r="R26" s="2"/>
      <c r="S26" s="2"/>
      <c r="T26" s="2"/>
      <c r="U26" s="2"/>
      <c r="V26" s="2"/>
      <c r="W26" s="2"/>
      <c r="X26" s="2"/>
      <c r="Y26" s="2"/>
      <c r="Z26" s="2"/>
    </row>
    <row r="27" spans="1:26" ht="15.75" customHeight="1" x14ac:dyDescent="0.3">
      <c r="A27" s="2"/>
      <c r="B27" s="275" t="s">
        <v>38</v>
      </c>
      <c r="C27" s="186"/>
      <c r="D27" s="186"/>
      <c r="E27" s="187"/>
      <c r="F27" s="276">
        <v>10</v>
      </c>
      <c r="G27" s="186"/>
      <c r="H27" s="187"/>
      <c r="I27" s="2"/>
      <c r="J27" s="2"/>
      <c r="K27" s="2"/>
      <c r="L27" s="2"/>
      <c r="M27" s="2"/>
      <c r="N27" s="2"/>
      <c r="O27" s="2"/>
      <c r="P27" s="2"/>
      <c r="Q27" s="2"/>
      <c r="R27" s="2"/>
      <c r="S27" s="2"/>
      <c r="T27" s="2"/>
      <c r="U27" s="2"/>
      <c r="V27" s="2"/>
      <c r="W27" s="2"/>
      <c r="X27" s="2"/>
      <c r="Y27" s="2"/>
      <c r="Z27" s="2"/>
    </row>
    <row r="28" spans="1:26" ht="15.75" customHeight="1" x14ac:dyDescent="0.3">
      <c r="A28" s="2"/>
      <c r="B28" s="275" t="s">
        <v>39</v>
      </c>
      <c r="C28" s="186"/>
      <c r="D28" s="186"/>
      <c r="E28" s="187"/>
      <c r="F28" s="276">
        <v>4</v>
      </c>
      <c r="G28" s="186"/>
      <c r="H28" s="187"/>
      <c r="I28" s="2"/>
      <c r="J28" s="2"/>
      <c r="K28" s="2"/>
      <c r="L28" s="2"/>
      <c r="M28" s="2"/>
      <c r="N28" s="2"/>
      <c r="O28" s="2"/>
      <c r="P28" s="2"/>
      <c r="Q28" s="2"/>
      <c r="R28" s="2"/>
      <c r="S28" s="2"/>
      <c r="T28" s="2"/>
      <c r="U28" s="2"/>
      <c r="V28" s="2"/>
      <c r="W28" s="2"/>
      <c r="X28" s="2"/>
      <c r="Y28" s="2"/>
      <c r="Z28" s="2"/>
    </row>
    <row r="29" spans="1:26" ht="15.75" customHeight="1" x14ac:dyDescent="0.3">
      <c r="A29" s="2"/>
      <c r="B29" s="275" t="s">
        <v>40</v>
      </c>
      <c r="C29" s="186"/>
      <c r="D29" s="186"/>
      <c r="E29" s="187"/>
      <c r="F29" s="276">
        <v>6</v>
      </c>
      <c r="G29" s="186"/>
      <c r="H29" s="187"/>
      <c r="I29" s="2"/>
      <c r="J29" s="2"/>
      <c r="K29" s="2"/>
      <c r="L29" s="2"/>
      <c r="M29" s="2"/>
      <c r="N29" s="2"/>
      <c r="O29" s="2"/>
      <c r="P29" s="2"/>
      <c r="Q29" s="2"/>
      <c r="R29" s="2"/>
      <c r="S29" s="2"/>
      <c r="T29" s="2"/>
      <c r="U29" s="2"/>
      <c r="V29" s="2"/>
      <c r="W29" s="2"/>
      <c r="X29" s="2"/>
      <c r="Y29" s="2"/>
      <c r="Z29" s="2"/>
    </row>
    <row r="30" spans="1:26" ht="32.25" customHeight="1" x14ac:dyDescent="0.3">
      <c r="A30" s="2"/>
      <c r="B30" s="275" t="s">
        <v>41</v>
      </c>
      <c r="C30" s="186"/>
      <c r="D30" s="186"/>
      <c r="E30" s="187"/>
      <c r="F30" s="277">
        <v>1</v>
      </c>
      <c r="G30" s="186"/>
      <c r="H30" s="187"/>
      <c r="I30" s="2"/>
      <c r="J30" s="2"/>
      <c r="K30" s="2"/>
      <c r="L30" s="2"/>
      <c r="M30" s="2"/>
      <c r="N30" s="2"/>
      <c r="O30" s="2"/>
      <c r="P30" s="2"/>
      <c r="Q30" s="2"/>
      <c r="R30" s="2"/>
      <c r="S30" s="2"/>
      <c r="T30" s="2"/>
      <c r="U30" s="2"/>
      <c r="V30" s="2"/>
      <c r="W30" s="2"/>
      <c r="X30" s="2"/>
      <c r="Y30" s="2"/>
      <c r="Z30" s="2"/>
    </row>
    <row r="31" spans="1:26" ht="15.75" customHeight="1" x14ac:dyDescent="0.3">
      <c r="A31" s="2"/>
      <c r="B31" s="50"/>
      <c r="C31" s="50"/>
      <c r="D31" s="50"/>
      <c r="E31" s="50"/>
      <c r="F31" s="50"/>
      <c r="G31" s="50"/>
      <c r="H31" s="50"/>
      <c r="I31" s="4"/>
      <c r="J31" s="4"/>
      <c r="K31" s="4"/>
      <c r="L31" s="4"/>
      <c r="M31" s="4"/>
      <c r="N31" s="4"/>
      <c r="O31" s="4"/>
      <c r="P31" s="4"/>
      <c r="Q31" s="4"/>
      <c r="R31" s="4"/>
      <c r="S31" s="4"/>
      <c r="T31" s="4"/>
      <c r="U31" s="4"/>
      <c r="V31" s="4"/>
      <c r="W31" s="4"/>
      <c r="X31" s="4"/>
      <c r="Y31" s="4"/>
      <c r="Z31" s="4"/>
    </row>
    <row r="32" spans="1:26" ht="15.75" customHeight="1" x14ac:dyDescent="0.3">
      <c r="A32" s="2"/>
      <c r="B32" s="253" t="s">
        <v>42</v>
      </c>
      <c r="C32" s="186"/>
      <c r="D32" s="186"/>
      <c r="E32" s="186"/>
      <c r="F32" s="186"/>
      <c r="G32" s="186"/>
      <c r="H32" s="187"/>
      <c r="I32" s="2"/>
      <c r="J32" s="2"/>
      <c r="K32" s="2"/>
      <c r="L32" s="2"/>
      <c r="M32" s="2"/>
      <c r="N32" s="2"/>
      <c r="O32" s="2"/>
      <c r="P32" s="2"/>
      <c r="Q32" s="2"/>
      <c r="R32" s="2"/>
      <c r="S32" s="2"/>
      <c r="T32" s="2"/>
      <c r="U32" s="2"/>
      <c r="V32" s="2"/>
      <c r="W32" s="2"/>
      <c r="X32" s="2"/>
      <c r="Y32" s="2"/>
      <c r="Z32" s="2"/>
    </row>
    <row r="33" spans="1:26" ht="15.75" customHeight="1" x14ac:dyDescent="0.3">
      <c r="A33" s="2"/>
      <c r="B33" s="188" t="s">
        <v>43</v>
      </c>
      <c r="C33" s="186"/>
      <c r="D33" s="186"/>
      <c r="E33" s="186"/>
      <c r="F33" s="186"/>
      <c r="G33" s="186"/>
      <c r="H33" s="187"/>
      <c r="I33" s="2"/>
      <c r="J33" s="2"/>
      <c r="K33" s="2"/>
      <c r="L33" s="2"/>
      <c r="M33" s="2"/>
      <c r="N33" s="2"/>
      <c r="O33" s="2"/>
      <c r="P33" s="2"/>
      <c r="Q33" s="2"/>
      <c r="R33" s="2"/>
      <c r="S33" s="2"/>
      <c r="T33" s="2"/>
      <c r="U33" s="2"/>
      <c r="V33" s="2"/>
      <c r="W33" s="2"/>
      <c r="X33" s="2"/>
      <c r="Y33" s="2"/>
      <c r="Z33" s="2"/>
    </row>
    <row r="34" spans="1:26" ht="46.5" customHeight="1" x14ac:dyDescent="0.3">
      <c r="A34" s="2"/>
      <c r="B34" s="254" t="s">
        <v>44</v>
      </c>
      <c r="C34" s="255"/>
      <c r="D34" s="255"/>
      <c r="E34" s="255"/>
      <c r="F34" s="255"/>
      <c r="G34" s="255"/>
      <c r="H34" s="256"/>
      <c r="I34" s="2"/>
      <c r="J34" s="2"/>
      <c r="K34" s="2"/>
      <c r="L34" s="2"/>
      <c r="M34" s="2"/>
      <c r="N34" s="2"/>
      <c r="O34" s="2"/>
      <c r="P34" s="2"/>
      <c r="Q34" s="2"/>
      <c r="R34" s="2"/>
      <c r="S34" s="2"/>
      <c r="T34" s="2"/>
      <c r="U34" s="2"/>
      <c r="V34" s="2"/>
      <c r="W34" s="2"/>
      <c r="X34" s="2"/>
      <c r="Y34" s="2"/>
      <c r="Z34" s="2"/>
    </row>
    <row r="35" spans="1:26" ht="15.75" customHeight="1" x14ac:dyDescent="0.3">
      <c r="A35" s="2"/>
      <c r="B35" s="188" t="s">
        <v>45</v>
      </c>
      <c r="C35" s="186"/>
      <c r="D35" s="186"/>
      <c r="E35" s="186"/>
      <c r="F35" s="186"/>
      <c r="G35" s="186"/>
      <c r="H35" s="187"/>
      <c r="I35" s="2"/>
      <c r="J35" s="2"/>
      <c r="K35" s="2"/>
      <c r="L35" s="2"/>
      <c r="M35" s="2"/>
      <c r="N35" s="2"/>
      <c r="O35" s="2"/>
      <c r="P35" s="2"/>
      <c r="Q35" s="2"/>
      <c r="R35" s="2"/>
      <c r="S35" s="2"/>
      <c r="T35" s="2"/>
      <c r="U35" s="2"/>
      <c r="V35" s="2"/>
      <c r="W35" s="2"/>
      <c r="X35" s="2"/>
      <c r="Y35" s="2"/>
      <c r="Z35" s="2"/>
    </row>
    <row r="36" spans="1:26" ht="33.75" customHeight="1" x14ac:dyDescent="0.3">
      <c r="A36" s="2"/>
      <c r="B36" s="254" t="s">
        <v>44</v>
      </c>
      <c r="C36" s="255"/>
      <c r="D36" s="255"/>
      <c r="E36" s="255"/>
      <c r="F36" s="255"/>
      <c r="G36" s="255"/>
      <c r="H36" s="256"/>
      <c r="I36" s="2"/>
      <c r="J36" s="2"/>
      <c r="K36" s="2"/>
      <c r="L36" s="2"/>
      <c r="M36" s="2"/>
      <c r="N36" s="2"/>
      <c r="O36" s="2"/>
      <c r="P36" s="2"/>
      <c r="Q36" s="2"/>
      <c r="R36" s="2"/>
      <c r="S36" s="2"/>
      <c r="T36" s="2"/>
      <c r="U36" s="2"/>
      <c r="V36" s="2"/>
      <c r="W36" s="2"/>
      <c r="X36" s="2"/>
      <c r="Y36" s="2"/>
      <c r="Z36" s="2"/>
    </row>
    <row r="37" spans="1:26" ht="15.75" customHeight="1" x14ac:dyDescent="0.3">
      <c r="A37" s="2"/>
      <c r="B37" s="51" t="s">
        <v>46</v>
      </c>
      <c r="C37" s="258" t="s">
        <v>47</v>
      </c>
      <c r="D37" s="187"/>
      <c r="E37" s="51" t="s">
        <v>48</v>
      </c>
      <c r="F37" s="258" t="s">
        <v>49</v>
      </c>
      <c r="G37" s="187"/>
      <c r="H37" s="52" t="s">
        <v>50</v>
      </c>
      <c r="I37" s="2"/>
      <c r="J37" s="2"/>
      <c r="K37" s="2"/>
      <c r="L37" s="2"/>
      <c r="M37" s="2"/>
      <c r="N37" s="2"/>
      <c r="O37" s="2"/>
      <c r="P37" s="2"/>
      <c r="Q37" s="2"/>
      <c r="R37" s="2"/>
      <c r="S37" s="2"/>
      <c r="T37" s="2"/>
      <c r="U37" s="2"/>
      <c r="V37" s="2"/>
      <c r="W37" s="2"/>
      <c r="X37" s="2"/>
      <c r="Y37" s="2"/>
      <c r="Z37" s="2"/>
    </row>
    <row r="38" spans="1:26" ht="111" customHeight="1" x14ac:dyDescent="0.3">
      <c r="A38" s="2"/>
      <c r="B38" s="39" t="s">
        <v>51</v>
      </c>
      <c r="C38" s="259" t="s">
        <v>52</v>
      </c>
      <c r="D38" s="187"/>
      <c r="E38" s="46" t="s">
        <v>53</v>
      </c>
      <c r="F38" s="252" t="s">
        <v>54</v>
      </c>
      <c r="G38" s="260"/>
      <c r="H38" s="26" t="s">
        <v>55</v>
      </c>
      <c r="I38" s="2"/>
      <c r="J38" s="2"/>
      <c r="K38" s="2"/>
      <c r="L38" s="2"/>
      <c r="M38" s="2"/>
      <c r="N38" s="2"/>
      <c r="O38" s="2"/>
      <c r="P38" s="2"/>
      <c r="Q38" s="2"/>
      <c r="R38" s="2"/>
      <c r="S38" s="2"/>
      <c r="T38" s="2"/>
      <c r="U38" s="2"/>
      <c r="V38" s="2"/>
      <c r="W38" s="2"/>
      <c r="X38" s="2"/>
      <c r="Y38" s="2"/>
      <c r="Z38" s="2"/>
    </row>
    <row r="39" spans="1:26" ht="87" customHeight="1" x14ac:dyDescent="0.3">
      <c r="A39" s="2"/>
      <c r="B39" s="39" t="s">
        <v>56</v>
      </c>
      <c r="C39" s="259" t="s">
        <v>57</v>
      </c>
      <c r="D39" s="187"/>
      <c r="E39" s="53" t="s">
        <v>58</v>
      </c>
      <c r="F39" s="246" t="s">
        <v>59</v>
      </c>
      <c r="G39" s="195"/>
      <c r="H39" s="261" t="s">
        <v>60</v>
      </c>
      <c r="I39" s="2"/>
      <c r="J39" s="2"/>
      <c r="K39" s="2"/>
      <c r="L39" s="2"/>
      <c r="M39" s="2"/>
      <c r="N39" s="2"/>
      <c r="O39" s="2"/>
      <c r="P39" s="2"/>
      <c r="Q39" s="2"/>
      <c r="R39" s="2"/>
      <c r="S39" s="2"/>
      <c r="T39" s="2"/>
      <c r="U39" s="2"/>
      <c r="V39" s="2"/>
      <c r="W39" s="2"/>
      <c r="X39" s="2"/>
      <c r="Y39" s="2"/>
      <c r="Z39" s="2"/>
    </row>
    <row r="40" spans="1:26" ht="58.5" customHeight="1" x14ac:dyDescent="0.3">
      <c r="A40" s="2"/>
      <c r="B40" s="39" t="s">
        <v>61</v>
      </c>
      <c r="C40" s="259" t="s">
        <v>62</v>
      </c>
      <c r="D40" s="187"/>
      <c r="E40" s="53" t="s">
        <v>63</v>
      </c>
      <c r="F40" s="206"/>
      <c r="G40" s="208"/>
      <c r="H40" s="198"/>
      <c r="I40" s="2"/>
      <c r="J40" s="2"/>
      <c r="K40" s="2"/>
      <c r="L40" s="2"/>
      <c r="M40" s="2"/>
      <c r="N40" s="2"/>
      <c r="O40" s="2"/>
      <c r="P40" s="2"/>
      <c r="Q40" s="2"/>
      <c r="R40" s="2"/>
      <c r="S40" s="2"/>
      <c r="T40" s="2"/>
      <c r="U40" s="2"/>
      <c r="V40" s="2"/>
      <c r="W40" s="2"/>
      <c r="X40" s="2"/>
      <c r="Y40" s="2"/>
      <c r="Z40" s="2"/>
    </row>
    <row r="41" spans="1:26" ht="78.75" customHeight="1" x14ac:dyDescent="0.3">
      <c r="A41" s="2"/>
      <c r="B41" s="252" t="s">
        <v>64</v>
      </c>
      <c r="C41" s="186"/>
      <c r="D41" s="186"/>
      <c r="E41" s="186"/>
      <c r="F41" s="186"/>
      <c r="G41" s="186"/>
      <c r="H41" s="187"/>
      <c r="I41" s="2"/>
      <c r="J41" s="2"/>
      <c r="K41" s="2"/>
      <c r="L41" s="2"/>
      <c r="M41" s="2"/>
      <c r="N41" s="2"/>
      <c r="O41" s="2"/>
      <c r="P41" s="2"/>
      <c r="Q41" s="2"/>
      <c r="R41" s="2"/>
      <c r="S41" s="2"/>
      <c r="T41" s="2"/>
      <c r="U41" s="2"/>
      <c r="V41" s="2"/>
      <c r="W41" s="2"/>
      <c r="X41" s="2"/>
      <c r="Y41" s="2"/>
      <c r="Z41" s="2"/>
    </row>
    <row r="42" spans="1:26" ht="15.75" customHeight="1" x14ac:dyDescent="0.3">
      <c r="A42" s="2"/>
      <c r="B42" s="50"/>
      <c r="C42" s="50"/>
      <c r="D42" s="50"/>
      <c r="E42" s="50"/>
      <c r="F42" s="50"/>
      <c r="G42" s="50"/>
      <c r="H42" s="50"/>
      <c r="I42" s="4"/>
      <c r="J42" s="4"/>
      <c r="K42" s="4"/>
      <c r="L42" s="4"/>
      <c r="M42" s="4"/>
      <c r="N42" s="4"/>
      <c r="O42" s="4"/>
      <c r="P42" s="4"/>
      <c r="Q42" s="4"/>
      <c r="R42" s="4"/>
      <c r="S42" s="4"/>
      <c r="T42" s="4"/>
      <c r="U42" s="4"/>
      <c r="V42" s="4"/>
      <c r="W42" s="4"/>
      <c r="X42" s="4"/>
      <c r="Y42" s="4"/>
      <c r="Z42" s="4"/>
    </row>
    <row r="43" spans="1:26" ht="15.75" customHeight="1" x14ac:dyDescent="0.3">
      <c r="A43" s="2"/>
      <c r="B43" s="253" t="s">
        <v>65</v>
      </c>
      <c r="C43" s="186"/>
      <c r="D43" s="186"/>
      <c r="E43" s="186"/>
      <c r="F43" s="186"/>
      <c r="G43" s="186"/>
      <c r="H43" s="187"/>
      <c r="I43" s="2"/>
      <c r="J43" s="2"/>
      <c r="K43" s="2"/>
      <c r="L43" s="2"/>
      <c r="M43" s="2"/>
      <c r="N43" s="2"/>
      <c r="O43" s="2"/>
      <c r="P43" s="2"/>
      <c r="Q43" s="2"/>
      <c r="R43" s="2"/>
      <c r="S43" s="2"/>
      <c r="T43" s="2"/>
      <c r="U43" s="2"/>
      <c r="V43" s="2"/>
      <c r="W43" s="2"/>
      <c r="X43" s="2"/>
      <c r="Y43" s="2"/>
      <c r="Z43" s="2"/>
    </row>
    <row r="44" spans="1:26" ht="15.75" customHeight="1" x14ac:dyDescent="0.3">
      <c r="A44" s="2"/>
      <c r="B44" s="188" t="s">
        <v>66</v>
      </c>
      <c r="C44" s="186"/>
      <c r="D44" s="186"/>
      <c r="E44" s="186"/>
      <c r="F44" s="186"/>
      <c r="G44" s="186"/>
      <c r="H44" s="187"/>
      <c r="I44" s="2"/>
      <c r="J44" s="2"/>
      <c r="K44" s="2"/>
      <c r="L44" s="2"/>
      <c r="M44" s="2"/>
      <c r="N44" s="2"/>
      <c r="O44" s="2"/>
      <c r="P44" s="2"/>
      <c r="Q44" s="2"/>
      <c r="R44" s="2"/>
      <c r="S44" s="2"/>
      <c r="T44" s="2"/>
      <c r="U44" s="2"/>
      <c r="V44" s="2"/>
      <c r="W44" s="2"/>
      <c r="X44" s="2"/>
      <c r="Y44" s="2"/>
      <c r="Z44" s="2"/>
    </row>
    <row r="45" spans="1:26" ht="15.75" customHeight="1" x14ac:dyDescent="0.3">
      <c r="A45" s="2"/>
      <c r="B45" s="34" t="s">
        <v>67</v>
      </c>
      <c r="C45" s="189" t="s">
        <v>68</v>
      </c>
      <c r="D45" s="186"/>
      <c r="E45" s="187"/>
      <c r="F45" s="189" t="s">
        <v>69</v>
      </c>
      <c r="G45" s="186"/>
      <c r="H45" s="187"/>
      <c r="I45" s="2"/>
      <c r="J45" s="2"/>
      <c r="K45" s="2"/>
      <c r="L45" s="2"/>
      <c r="M45" s="2"/>
      <c r="N45" s="2"/>
      <c r="O45" s="2"/>
      <c r="P45" s="2"/>
      <c r="Q45" s="2"/>
      <c r="R45" s="2"/>
      <c r="S45" s="2"/>
      <c r="T45" s="2"/>
      <c r="U45" s="2"/>
      <c r="V45" s="2"/>
      <c r="W45" s="2"/>
      <c r="X45" s="2"/>
      <c r="Y45" s="2"/>
      <c r="Z45" s="2"/>
    </row>
    <row r="46" spans="1:26" ht="15.75" customHeight="1" x14ac:dyDescent="0.3">
      <c r="A46" s="2"/>
      <c r="B46" s="39" t="s">
        <v>70</v>
      </c>
      <c r="C46" s="252" t="s">
        <v>71</v>
      </c>
      <c r="D46" s="186"/>
      <c r="E46" s="187"/>
      <c r="F46" s="254" t="s">
        <v>72</v>
      </c>
      <c r="G46" s="255"/>
      <c r="H46" s="256"/>
      <c r="I46" s="2"/>
      <c r="J46" s="2"/>
      <c r="K46" s="2"/>
      <c r="L46" s="2"/>
      <c r="M46" s="2"/>
      <c r="N46" s="2"/>
      <c r="O46" s="2"/>
      <c r="P46" s="2"/>
      <c r="Q46" s="2"/>
      <c r="R46" s="2"/>
      <c r="S46" s="2"/>
      <c r="T46" s="2"/>
      <c r="U46" s="2"/>
      <c r="V46" s="2"/>
      <c r="W46" s="2"/>
      <c r="X46" s="2"/>
      <c r="Y46" s="2"/>
      <c r="Z46" s="2"/>
    </row>
    <row r="47" spans="1:26" ht="15.75" customHeight="1" x14ac:dyDescent="0.3">
      <c r="A47" s="2"/>
      <c r="B47" s="39" t="s">
        <v>73</v>
      </c>
      <c r="C47" s="252" t="s">
        <v>71</v>
      </c>
      <c r="D47" s="186"/>
      <c r="E47" s="187"/>
      <c r="F47" s="254" t="s">
        <v>72</v>
      </c>
      <c r="G47" s="255"/>
      <c r="H47" s="256"/>
      <c r="I47" s="2"/>
      <c r="J47" s="2"/>
      <c r="K47" s="2"/>
      <c r="L47" s="2"/>
      <c r="M47" s="2"/>
      <c r="N47" s="2"/>
      <c r="O47" s="2"/>
      <c r="P47" s="2"/>
      <c r="Q47" s="2"/>
      <c r="R47" s="2"/>
      <c r="S47" s="2"/>
      <c r="T47" s="2"/>
      <c r="U47" s="2"/>
      <c r="V47" s="2"/>
      <c r="W47" s="2"/>
      <c r="X47" s="2"/>
      <c r="Y47" s="2"/>
      <c r="Z47" s="2"/>
    </row>
    <row r="48" spans="1:26" ht="15.75" customHeight="1" x14ac:dyDescent="0.3">
      <c r="A48" s="2"/>
      <c r="B48" s="39" t="s">
        <v>74</v>
      </c>
      <c r="C48" s="252" t="s">
        <v>71</v>
      </c>
      <c r="D48" s="186"/>
      <c r="E48" s="187"/>
      <c r="F48" s="254" t="s">
        <v>72</v>
      </c>
      <c r="G48" s="255"/>
      <c r="H48" s="256"/>
      <c r="I48" s="2"/>
      <c r="J48" s="2"/>
      <c r="K48" s="2"/>
      <c r="L48" s="2"/>
      <c r="M48" s="2"/>
      <c r="N48" s="2"/>
      <c r="O48" s="2"/>
      <c r="P48" s="2"/>
      <c r="Q48" s="2"/>
      <c r="R48" s="2"/>
      <c r="S48" s="2"/>
      <c r="T48" s="2"/>
      <c r="U48" s="2"/>
      <c r="V48" s="2"/>
      <c r="W48" s="2"/>
      <c r="X48" s="2"/>
      <c r="Y48" s="2"/>
      <c r="Z48" s="2"/>
    </row>
    <row r="49" spans="1:26" ht="15.75" customHeight="1" x14ac:dyDescent="0.3">
      <c r="A49" s="2"/>
      <c r="B49" s="32"/>
      <c r="C49" s="33"/>
      <c r="D49" s="33"/>
      <c r="E49" s="33"/>
      <c r="F49" s="33"/>
      <c r="G49" s="33"/>
      <c r="H49" s="33"/>
      <c r="I49" s="4"/>
      <c r="J49" s="4"/>
      <c r="K49" s="4"/>
      <c r="L49" s="4"/>
      <c r="M49" s="4"/>
      <c r="N49" s="4"/>
      <c r="O49" s="4"/>
      <c r="P49" s="4"/>
      <c r="Q49" s="4"/>
      <c r="R49" s="4"/>
      <c r="S49" s="4"/>
      <c r="T49" s="4"/>
      <c r="U49" s="4"/>
      <c r="V49" s="4"/>
      <c r="W49" s="4"/>
      <c r="X49" s="4"/>
      <c r="Y49" s="4"/>
      <c r="Z49" s="4"/>
    </row>
    <row r="50" spans="1:26" ht="15.75" customHeight="1" x14ac:dyDescent="0.3">
      <c r="A50" s="2"/>
      <c r="B50" s="188" t="s">
        <v>75</v>
      </c>
      <c r="C50" s="186"/>
      <c r="D50" s="186"/>
      <c r="E50" s="186"/>
      <c r="F50" s="186"/>
      <c r="G50" s="186"/>
      <c r="H50" s="187"/>
      <c r="I50" s="2"/>
      <c r="J50" s="2"/>
      <c r="K50" s="2"/>
      <c r="L50" s="2"/>
      <c r="M50" s="2"/>
      <c r="N50" s="2"/>
      <c r="O50" s="2"/>
      <c r="P50" s="2"/>
      <c r="Q50" s="2"/>
      <c r="R50" s="2"/>
      <c r="S50" s="2"/>
      <c r="T50" s="2"/>
      <c r="U50" s="2"/>
      <c r="V50" s="2"/>
      <c r="W50" s="2"/>
      <c r="X50" s="2"/>
      <c r="Y50" s="2"/>
      <c r="Z50" s="2"/>
    </row>
    <row r="51" spans="1:26" ht="15.75" customHeight="1" x14ac:dyDescent="0.3">
      <c r="A51" s="2"/>
      <c r="B51" s="34" t="s">
        <v>67</v>
      </c>
      <c r="C51" s="189" t="s">
        <v>76</v>
      </c>
      <c r="D51" s="186"/>
      <c r="E51" s="187"/>
      <c r="F51" s="189" t="s">
        <v>77</v>
      </c>
      <c r="G51" s="186"/>
      <c r="H51" s="187"/>
      <c r="I51" s="2"/>
      <c r="J51" s="2"/>
      <c r="K51" s="2"/>
      <c r="L51" s="2"/>
      <c r="M51" s="2"/>
      <c r="N51" s="2"/>
      <c r="O51" s="2"/>
      <c r="P51" s="2"/>
      <c r="Q51" s="2"/>
      <c r="R51" s="2"/>
      <c r="S51" s="2"/>
      <c r="T51" s="2"/>
      <c r="U51" s="2"/>
      <c r="V51" s="2"/>
      <c r="W51" s="2"/>
      <c r="X51" s="2"/>
      <c r="Y51" s="2"/>
      <c r="Z51" s="2"/>
    </row>
    <row r="52" spans="1:26" ht="15.75" customHeight="1" x14ac:dyDescent="0.3">
      <c r="A52" s="2"/>
      <c r="B52" s="39" t="s">
        <v>70</v>
      </c>
      <c r="C52" s="257">
        <v>1</v>
      </c>
      <c r="D52" s="186"/>
      <c r="E52" s="187"/>
      <c r="F52" s="254" t="s">
        <v>78</v>
      </c>
      <c r="G52" s="255"/>
      <c r="H52" s="256"/>
      <c r="I52" s="2"/>
      <c r="J52" s="2"/>
      <c r="K52" s="2"/>
      <c r="L52" s="2"/>
      <c r="M52" s="2"/>
      <c r="N52" s="2"/>
      <c r="O52" s="2"/>
      <c r="P52" s="2"/>
      <c r="Q52" s="2"/>
      <c r="R52" s="2"/>
      <c r="S52" s="2"/>
      <c r="T52" s="2"/>
      <c r="U52" s="2"/>
      <c r="V52" s="2"/>
      <c r="W52" s="2"/>
      <c r="X52" s="2"/>
      <c r="Y52" s="2"/>
      <c r="Z52" s="2"/>
    </row>
    <row r="53" spans="1:26" ht="15.75" customHeight="1" x14ac:dyDescent="0.3">
      <c r="A53" s="2"/>
      <c r="B53" s="39" t="s">
        <v>73</v>
      </c>
      <c r="C53" s="257">
        <v>1</v>
      </c>
      <c r="D53" s="186"/>
      <c r="E53" s="187"/>
      <c r="F53" s="254" t="s">
        <v>78</v>
      </c>
      <c r="G53" s="255"/>
      <c r="H53" s="256"/>
      <c r="I53" s="2"/>
      <c r="J53" s="2"/>
      <c r="K53" s="2"/>
      <c r="L53" s="2"/>
      <c r="M53" s="2"/>
      <c r="N53" s="2"/>
      <c r="O53" s="2"/>
      <c r="P53" s="2"/>
      <c r="Q53" s="2"/>
      <c r="R53" s="2"/>
      <c r="S53" s="2"/>
      <c r="T53" s="2"/>
      <c r="U53" s="2"/>
      <c r="V53" s="2"/>
      <c r="W53" s="2"/>
      <c r="X53" s="2"/>
      <c r="Y53" s="2"/>
      <c r="Z53" s="2"/>
    </row>
    <row r="54" spans="1:26" ht="15.75" customHeight="1" x14ac:dyDescent="0.3">
      <c r="A54" s="2"/>
      <c r="B54" s="39" t="s">
        <v>74</v>
      </c>
      <c r="C54" s="257">
        <v>1</v>
      </c>
      <c r="D54" s="186"/>
      <c r="E54" s="187"/>
      <c r="F54" s="254" t="s">
        <v>78</v>
      </c>
      <c r="G54" s="255"/>
      <c r="H54" s="256"/>
      <c r="I54" s="2"/>
      <c r="J54" s="2"/>
      <c r="K54" s="2"/>
      <c r="L54" s="2"/>
      <c r="M54" s="2"/>
      <c r="N54" s="2"/>
      <c r="O54" s="2"/>
      <c r="P54" s="2"/>
      <c r="Q54" s="2"/>
      <c r="R54" s="2"/>
      <c r="S54" s="2"/>
      <c r="T54" s="2"/>
      <c r="U54" s="2"/>
      <c r="V54" s="2"/>
      <c r="W54" s="2"/>
      <c r="X54" s="2"/>
      <c r="Y54" s="2"/>
      <c r="Z54" s="2"/>
    </row>
    <row r="55" spans="1:26" ht="15.75" customHeight="1" x14ac:dyDescent="0.3">
      <c r="A55" s="2"/>
      <c r="B55" s="38"/>
      <c r="C55" s="38"/>
      <c r="D55" s="38"/>
      <c r="E55" s="38"/>
      <c r="F55" s="38"/>
      <c r="G55" s="38"/>
      <c r="H55" s="38"/>
      <c r="I55" s="2"/>
      <c r="J55" s="2"/>
      <c r="K55" s="2"/>
      <c r="L55" s="2"/>
      <c r="M55" s="2"/>
      <c r="N55" s="2"/>
      <c r="O55" s="2"/>
      <c r="P55" s="2"/>
      <c r="Q55" s="2"/>
      <c r="R55" s="2"/>
      <c r="S55" s="2"/>
      <c r="T55" s="2"/>
      <c r="U55" s="2"/>
      <c r="V55" s="2"/>
      <c r="W55" s="2"/>
      <c r="X55" s="2"/>
      <c r="Y55" s="2"/>
      <c r="Z55" s="2"/>
    </row>
    <row r="56" spans="1:26" ht="15.75" customHeight="1" x14ac:dyDescent="0.3">
      <c r="A56" s="2"/>
      <c r="B56" s="188" t="s">
        <v>79</v>
      </c>
      <c r="C56" s="186"/>
      <c r="D56" s="186"/>
      <c r="E56" s="186"/>
      <c r="F56" s="186"/>
      <c r="G56" s="186"/>
      <c r="H56" s="187"/>
      <c r="I56" s="2"/>
      <c r="J56" s="2"/>
      <c r="K56" s="2"/>
      <c r="L56" s="2"/>
      <c r="M56" s="2"/>
      <c r="N56" s="2"/>
      <c r="O56" s="2"/>
      <c r="P56" s="2"/>
      <c r="Q56" s="2"/>
      <c r="R56" s="2"/>
      <c r="S56" s="2"/>
      <c r="T56" s="2"/>
      <c r="U56" s="2"/>
      <c r="V56" s="2"/>
      <c r="W56" s="2"/>
      <c r="X56" s="2"/>
      <c r="Y56" s="2"/>
      <c r="Z56" s="2"/>
    </row>
    <row r="57" spans="1:26" ht="15.75" customHeight="1" x14ac:dyDescent="0.3">
      <c r="A57" s="2"/>
      <c r="B57" s="34" t="s">
        <v>67</v>
      </c>
      <c r="C57" s="34" t="s">
        <v>80</v>
      </c>
      <c r="D57" s="189" t="s">
        <v>81</v>
      </c>
      <c r="E57" s="187"/>
      <c r="F57" s="54" t="s">
        <v>82</v>
      </c>
      <c r="G57" s="54" t="s">
        <v>83</v>
      </c>
      <c r="H57" s="44" t="s">
        <v>84</v>
      </c>
      <c r="I57" s="2"/>
      <c r="J57" s="2"/>
      <c r="K57" s="2"/>
      <c r="L57" s="2"/>
      <c r="M57" s="2"/>
      <c r="N57" s="2"/>
      <c r="O57" s="2"/>
      <c r="P57" s="2"/>
      <c r="Q57" s="2"/>
      <c r="R57" s="2"/>
      <c r="S57" s="2"/>
      <c r="T57" s="2"/>
      <c r="U57" s="2"/>
      <c r="V57" s="2"/>
      <c r="W57" s="2"/>
      <c r="X57" s="2"/>
      <c r="Y57" s="2"/>
      <c r="Z57" s="2"/>
    </row>
    <row r="58" spans="1:26" ht="15.75" customHeight="1" x14ac:dyDescent="0.3">
      <c r="A58" s="2"/>
      <c r="B58" s="39" t="s">
        <v>70</v>
      </c>
      <c r="C58" s="40">
        <v>2</v>
      </c>
      <c r="D58" s="266">
        <v>2</v>
      </c>
      <c r="E58" s="187"/>
      <c r="F58" s="55">
        <v>0</v>
      </c>
      <c r="G58" s="55">
        <v>0</v>
      </c>
      <c r="H58" s="22" t="s">
        <v>85</v>
      </c>
      <c r="I58" s="2"/>
      <c r="J58" s="2"/>
      <c r="K58" s="2"/>
      <c r="L58" s="2"/>
      <c r="M58" s="2"/>
      <c r="N58" s="2"/>
      <c r="O58" s="2"/>
      <c r="P58" s="2"/>
      <c r="Q58" s="2"/>
      <c r="R58" s="2"/>
      <c r="S58" s="2"/>
      <c r="T58" s="2"/>
      <c r="U58" s="2"/>
      <c r="V58" s="2"/>
      <c r="W58" s="2"/>
      <c r="X58" s="2"/>
      <c r="Y58" s="2"/>
      <c r="Z58" s="2"/>
    </row>
    <row r="59" spans="1:26" ht="15.75" customHeight="1" x14ac:dyDescent="0.3">
      <c r="A59" s="2"/>
      <c r="B59" s="39" t="s">
        <v>73</v>
      </c>
      <c r="C59" s="40">
        <v>3</v>
      </c>
      <c r="D59" s="266">
        <v>3</v>
      </c>
      <c r="E59" s="187"/>
      <c r="F59" s="55">
        <v>1</v>
      </c>
      <c r="G59" s="55">
        <v>0</v>
      </c>
      <c r="H59" s="22" t="s">
        <v>85</v>
      </c>
      <c r="I59" s="2"/>
      <c r="J59" s="2"/>
      <c r="K59" s="2"/>
      <c r="L59" s="2"/>
      <c r="M59" s="2"/>
      <c r="N59" s="2"/>
      <c r="O59" s="2"/>
      <c r="P59" s="2"/>
      <c r="Q59" s="2"/>
      <c r="R59" s="2"/>
      <c r="S59" s="2"/>
      <c r="T59" s="2"/>
      <c r="U59" s="2"/>
      <c r="V59" s="2"/>
      <c r="W59" s="2"/>
      <c r="X59" s="2"/>
      <c r="Y59" s="2"/>
      <c r="Z59" s="2"/>
    </row>
    <row r="60" spans="1:26" ht="15.75" customHeight="1" x14ac:dyDescent="0.3">
      <c r="A60" s="2"/>
      <c r="B60" s="39" t="s">
        <v>74</v>
      </c>
      <c r="C60" s="40">
        <v>3</v>
      </c>
      <c r="D60" s="266">
        <v>3</v>
      </c>
      <c r="E60" s="187"/>
      <c r="F60" s="55">
        <v>0</v>
      </c>
      <c r="G60" s="55">
        <v>0</v>
      </c>
      <c r="H60" s="22" t="s">
        <v>85</v>
      </c>
      <c r="I60" s="2"/>
      <c r="J60" s="2"/>
      <c r="K60" s="2"/>
      <c r="L60" s="2"/>
      <c r="M60" s="2"/>
      <c r="N60" s="2"/>
      <c r="O60" s="2"/>
      <c r="P60" s="2"/>
      <c r="Q60" s="2"/>
      <c r="R60" s="2"/>
      <c r="S60" s="2"/>
      <c r="T60" s="2"/>
      <c r="U60" s="2"/>
      <c r="V60" s="2"/>
      <c r="W60" s="2"/>
      <c r="X60" s="2"/>
      <c r="Y60" s="2"/>
      <c r="Z60" s="2"/>
    </row>
    <row r="61" spans="1:26" ht="15.75" customHeight="1" x14ac:dyDescent="0.3">
      <c r="A61" s="2"/>
      <c r="B61" s="32"/>
      <c r="C61" s="33"/>
      <c r="D61" s="33"/>
      <c r="E61" s="33"/>
      <c r="F61" s="33"/>
      <c r="G61" s="33"/>
      <c r="H61" s="33"/>
      <c r="I61" s="4"/>
      <c r="J61" s="4"/>
      <c r="K61" s="4"/>
      <c r="L61" s="4"/>
      <c r="M61" s="4"/>
      <c r="N61" s="4"/>
      <c r="O61" s="4"/>
      <c r="P61" s="4"/>
      <c r="Q61" s="4"/>
      <c r="R61" s="4"/>
      <c r="S61" s="4"/>
      <c r="T61" s="4"/>
      <c r="U61" s="4"/>
      <c r="V61" s="4"/>
      <c r="W61" s="4"/>
      <c r="X61" s="4"/>
      <c r="Y61" s="4"/>
      <c r="Z61" s="4"/>
    </row>
    <row r="62" spans="1:26" ht="32.25" customHeight="1" x14ac:dyDescent="0.3">
      <c r="A62" s="2"/>
      <c r="B62" s="188" t="s">
        <v>86</v>
      </c>
      <c r="C62" s="186"/>
      <c r="D62" s="186"/>
      <c r="E62" s="186"/>
      <c r="F62" s="186"/>
      <c r="G62" s="186"/>
      <c r="H62" s="187"/>
      <c r="I62" s="2"/>
      <c r="J62" s="2"/>
      <c r="K62" s="2"/>
      <c r="L62" s="2"/>
      <c r="M62" s="2"/>
      <c r="N62" s="2"/>
      <c r="O62" s="2"/>
      <c r="P62" s="2"/>
      <c r="Q62" s="2"/>
      <c r="R62" s="2"/>
      <c r="S62" s="2"/>
      <c r="T62" s="2"/>
      <c r="U62" s="2"/>
      <c r="V62" s="2"/>
      <c r="W62" s="2"/>
      <c r="X62" s="2"/>
      <c r="Y62" s="2"/>
      <c r="Z62" s="2"/>
    </row>
    <row r="63" spans="1:26" ht="43.5" customHeight="1" x14ac:dyDescent="0.3">
      <c r="A63" s="2"/>
      <c r="B63" s="189" t="s">
        <v>87</v>
      </c>
      <c r="C63" s="186"/>
      <c r="D63" s="186"/>
      <c r="E63" s="186"/>
      <c r="F63" s="186"/>
      <c r="G63" s="186"/>
      <c r="H63" s="187"/>
      <c r="I63" s="2"/>
      <c r="J63" s="2"/>
      <c r="K63" s="2"/>
      <c r="L63" s="2"/>
      <c r="M63" s="2"/>
      <c r="N63" s="2"/>
      <c r="O63" s="2"/>
      <c r="P63" s="2"/>
      <c r="Q63" s="2"/>
      <c r="R63" s="2"/>
      <c r="S63" s="2"/>
      <c r="T63" s="2"/>
      <c r="U63" s="2"/>
      <c r="V63" s="2"/>
      <c r="W63" s="2"/>
      <c r="X63" s="2"/>
      <c r="Y63" s="2"/>
      <c r="Z63" s="2"/>
    </row>
    <row r="64" spans="1:26" ht="15.75" customHeight="1" x14ac:dyDescent="0.3">
      <c r="A64" s="2"/>
      <c r="B64" s="56" t="s">
        <v>88</v>
      </c>
      <c r="C64" s="56" t="s">
        <v>89</v>
      </c>
      <c r="D64" s="56" t="s">
        <v>90</v>
      </c>
      <c r="E64" s="56" t="s">
        <v>91</v>
      </c>
      <c r="F64" s="56" t="s">
        <v>92</v>
      </c>
      <c r="G64" s="56" t="s">
        <v>93</v>
      </c>
      <c r="H64" s="34" t="s">
        <v>94</v>
      </c>
      <c r="I64" s="2"/>
      <c r="J64" s="2"/>
      <c r="K64" s="2"/>
      <c r="L64" s="2"/>
      <c r="M64" s="2"/>
      <c r="N64" s="2"/>
      <c r="O64" s="2"/>
      <c r="P64" s="2"/>
      <c r="Q64" s="2"/>
      <c r="R64" s="2"/>
      <c r="S64" s="2"/>
      <c r="T64" s="2"/>
      <c r="U64" s="2"/>
      <c r="V64" s="2"/>
      <c r="W64" s="2"/>
      <c r="X64" s="2"/>
      <c r="Y64" s="2"/>
      <c r="Z64" s="2"/>
    </row>
    <row r="65" spans="1:26" ht="138.6" customHeight="1" x14ac:dyDescent="0.3">
      <c r="A65" s="2"/>
      <c r="B65" s="169" t="s">
        <v>95</v>
      </c>
      <c r="C65" s="248" t="s">
        <v>96</v>
      </c>
      <c r="D65" s="169" t="s">
        <v>560</v>
      </c>
      <c r="E65" s="169" t="s">
        <v>97</v>
      </c>
      <c r="F65" s="57">
        <v>1.413</v>
      </c>
      <c r="G65" s="170" t="s">
        <v>561</v>
      </c>
      <c r="H65" s="20" t="s">
        <v>558</v>
      </c>
      <c r="I65" s="2"/>
      <c r="J65" s="2"/>
      <c r="K65" s="2"/>
      <c r="L65" s="2"/>
      <c r="M65" s="2"/>
      <c r="N65" s="2"/>
      <c r="O65" s="2"/>
      <c r="P65" s="2"/>
      <c r="Q65" s="2"/>
      <c r="R65" s="2"/>
      <c r="S65" s="2"/>
      <c r="T65" s="2"/>
      <c r="U65" s="2"/>
      <c r="V65" s="2"/>
      <c r="W65" s="2"/>
      <c r="X65" s="2"/>
      <c r="Y65" s="2"/>
      <c r="Z65" s="2"/>
    </row>
    <row r="66" spans="1:26" ht="145.80000000000001" customHeight="1" x14ac:dyDescent="0.3">
      <c r="A66" s="2"/>
      <c r="B66" s="169" t="s">
        <v>98</v>
      </c>
      <c r="C66" s="249"/>
      <c r="D66" s="169" t="s">
        <v>562</v>
      </c>
      <c r="E66" s="169" t="s">
        <v>99</v>
      </c>
      <c r="F66" s="57">
        <v>1.4330000000000001</v>
      </c>
      <c r="G66" s="170" t="s">
        <v>563</v>
      </c>
      <c r="H66" s="21" t="s">
        <v>100</v>
      </c>
      <c r="I66" s="2"/>
      <c r="J66" s="2"/>
      <c r="K66" s="2"/>
      <c r="L66" s="2"/>
      <c r="M66" s="2"/>
      <c r="N66" s="2"/>
      <c r="O66" s="2"/>
      <c r="P66" s="2"/>
      <c r="Q66" s="2"/>
      <c r="R66" s="2"/>
      <c r="S66" s="2"/>
      <c r="T66" s="2"/>
      <c r="U66" s="2"/>
      <c r="V66" s="2"/>
      <c r="W66" s="2"/>
      <c r="X66" s="2"/>
      <c r="Y66" s="2"/>
      <c r="Z66" s="2"/>
    </row>
    <row r="67" spans="1:26" ht="134.4" customHeight="1" x14ac:dyDescent="0.3">
      <c r="A67" s="2"/>
      <c r="B67" s="169" t="s">
        <v>101</v>
      </c>
      <c r="C67" s="249"/>
      <c r="D67" s="169" t="s">
        <v>564</v>
      </c>
      <c r="E67" s="169" t="s">
        <v>97</v>
      </c>
      <c r="F67" s="57">
        <v>1.0660000000000001</v>
      </c>
      <c r="G67" s="170" t="s">
        <v>565</v>
      </c>
      <c r="H67" s="21" t="s">
        <v>559</v>
      </c>
      <c r="I67" s="2"/>
      <c r="J67" s="2"/>
      <c r="K67" s="2"/>
      <c r="L67" s="2"/>
      <c r="M67" s="2"/>
      <c r="N67" s="2"/>
      <c r="O67" s="2"/>
      <c r="P67" s="2"/>
      <c r="Q67" s="2"/>
      <c r="R67" s="2"/>
      <c r="S67" s="2"/>
      <c r="T67" s="2"/>
      <c r="U67" s="2"/>
      <c r="V67" s="2"/>
      <c r="W67" s="2"/>
      <c r="X67" s="2"/>
      <c r="Y67" s="2"/>
      <c r="Z67" s="2"/>
    </row>
    <row r="68" spans="1:26" ht="105.6" customHeight="1" x14ac:dyDescent="0.3">
      <c r="A68" s="2"/>
      <c r="B68" s="169" t="s">
        <v>102</v>
      </c>
      <c r="C68" s="249"/>
      <c r="D68" s="169" t="s">
        <v>103</v>
      </c>
      <c r="E68" s="169" t="s">
        <v>104</v>
      </c>
      <c r="F68" s="58">
        <v>0</v>
      </c>
      <c r="G68" s="170" t="s">
        <v>105</v>
      </c>
      <c r="H68" s="21" t="s">
        <v>106</v>
      </c>
      <c r="I68" s="2"/>
      <c r="J68" s="2"/>
      <c r="K68" s="2"/>
      <c r="L68" s="2"/>
      <c r="M68" s="2"/>
      <c r="N68" s="2"/>
      <c r="O68" s="2"/>
      <c r="P68" s="2"/>
      <c r="Q68" s="2"/>
      <c r="R68" s="2"/>
      <c r="S68" s="2"/>
      <c r="T68" s="2"/>
      <c r="U68" s="2"/>
      <c r="V68" s="2"/>
      <c r="W68" s="2"/>
      <c r="X68" s="2"/>
      <c r="Y68" s="2"/>
      <c r="Z68" s="2"/>
    </row>
    <row r="69" spans="1:26" ht="173.4" customHeight="1" x14ac:dyDescent="0.3">
      <c r="A69" s="2"/>
      <c r="B69" s="169" t="s">
        <v>107</v>
      </c>
      <c r="C69" s="249"/>
      <c r="D69" s="169" t="s">
        <v>566</v>
      </c>
      <c r="E69" s="169" t="s">
        <v>97</v>
      </c>
      <c r="F69" s="58">
        <v>1.44</v>
      </c>
      <c r="G69" s="170" t="s">
        <v>567</v>
      </c>
      <c r="H69" s="21" t="s">
        <v>100</v>
      </c>
      <c r="I69" s="2"/>
      <c r="J69" s="2"/>
      <c r="K69" s="2"/>
      <c r="L69" s="2"/>
      <c r="M69" s="2"/>
      <c r="N69" s="2"/>
      <c r="O69" s="2"/>
      <c r="P69" s="2"/>
      <c r="Q69" s="2"/>
      <c r="R69" s="2"/>
      <c r="S69" s="2"/>
      <c r="T69" s="2"/>
      <c r="U69" s="2"/>
      <c r="V69" s="2"/>
      <c r="W69" s="2"/>
      <c r="X69" s="2"/>
      <c r="Y69" s="2"/>
      <c r="Z69" s="2"/>
    </row>
    <row r="70" spans="1:26" ht="147.6" customHeight="1" x14ac:dyDescent="0.3">
      <c r="A70" s="2"/>
      <c r="B70" s="169" t="s">
        <v>108</v>
      </c>
      <c r="C70" s="170" t="s">
        <v>109</v>
      </c>
      <c r="D70" s="170" t="s">
        <v>110</v>
      </c>
      <c r="E70" s="169" t="s">
        <v>97</v>
      </c>
      <c r="F70" s="59">
        <v>1</v>
      </c>
      <c r="G70" s="170" t="s">
        <v>111</v>
      </c>
      <c r="H70" s="60"/>
      <c r="I70" s="2"/>
      <c r="J70" s="2"/>
      <c r="K70" s="2"/>
      <c r="L70" s="2"/>
      <c r="M70" s="2"/>
      <c r="N70" s="2"/>
      <c r="O70" s="2"/>
      <c r="P70" s="2"/>
      <c r="Q70" s="2"/>
      <c r="R70" s="2"/>
      <c r="S70" s="2"/>
      <c r="T70" s="2"/>
      <c r="U70" s="2"/>
      <c r="V70" s="2"/>
      <c r="W70" s="2"/>
      <c r="X70" s="2"/>
      <c r="Y70" s="2"/>
      <c r="Z70" s="2"/>
    </row>
    <row r="71" spans="1:26" ht="86.4" customHeight="1" x14ac:dyDescent="0.3">
      <c r="A71" s="2"/>
      <c r="B71" s="169" t="s">
        <v>112</v>
      </c>
      <c r="C71" s="170" t="s">
        <v>113</v>
      </c>
      <c r="D71" s="170" t="s">
        <v>114</v>
      </c>
      <c r="E71" s="169" t="s">
        <v>97</v>
      </c>
      <c r="F71" s="59">
        <v>1</v>
      </c>
      <c r="G71" s="170" t="s">
        <v>115</v>
      </c>
      <c r="H71" s="27" t="s">
        <v>116</v>
      </c>
      <c r="I71" s="2"/>
      <c r="J71" s="2"/>
      <c r="K71" s="2"/>
      <c r="L71" s="2"/>
      <c r="M71" s="2"/>
      <c r="N71" s="2"/>
      <c r="O71" s="2"/>
      <c r="P71" s="2"/>
      <c r="Q71" s="2"/>
      <c r="R71" s="2"/>
      <c r="S71" s="2"/>
      <c r="T71" s="2"/>
      <c r="U71" s="2"/>
      <c r="V71" s="2"/>
      <c r="W71" s="2"/>
      <c r="X71" s="2"/>
      <c r="Y71" s="2"/>
      <c r="Z71" s="2"/>
    </row>
    <row r="72" spans="1:26" ht="154.19999999999999" customHeight="1" x14ac:dyDescent="0.3">
      <c r="A72" s="2"/>
      <c r="B72" s="169" t="s">
        <v>117</v>
      </c>
      <c r="C72" s="170" t="s">
        <v>118</v>
      </c>
      <c r="D72" s="170" t="s">
        <v>119</v>
      </c>
      <c r="E72" s="169" t="s">
        <v>97</v>
      </c>
      <c r="F72" s="59">
        <v>0.4</v>
      </c>
      <c r="G72" s="170" t="s">
        <v>120</v>
      </c>
      <c r="H72" s="60"/>
      <c r="I72" s="2"/>
      <c r="J72" s="2"/>
      <c r="K72" s="2"/>
      <c r="L72" s="2"/>
      <c r="M72" s="2"/>
      <c r="N72" s="2"/>
      <c r="O72" s="2"/>
      <c r="P72" s="2"/>
      <c r="Q72" s="2"/>
      <c r="R72" s="2"/>
      <c r="S72" s="2"/>
      <c r="T72" s="2"/>
      <c r="U72" s="2"/>
      <c r="V72" s="2"/>
      <c r="W72" s="2"/>
      <c r="X72" s="2"/>
      <c r="Y72" s="2"/>
      <c r="Z72" s="2"/>
    </row>
    <row r="73" spans="1:26" ht="117" customHeight="1" x14ac:dyDescent="0.3">
      <c r="A73" s="2"/>
      <c r="B73" s="169" t="s">
        <v>121</v>
      </c>
      <c r="C73" s="169" t="s">
        <v>122</v>
      </c>
      <c r="D73" s="169" t="s">
        <v>123</v>
      </c>
      <c r="E73" s="169" t="s">
        <v>124</v>
      </c>
      <c r="F73" s="58">
        <v>0.4</v>
      </c>
      <c r="G73" s="169" t="s">
        <v>125</v>
      </c>
      <c r="H73" s="61"/>
      <c r="I73" s="2"/>
      <c r="J73" s="2"/>
      <c r="K73" s="2"/>
      <c r="L73" s="2"/>
      <c r="M73" s="2"/>
      <c r="N73" s="2"/>
      <c r="O73" s="2"/>
      <c r="P73" s="2"/>
      <c r="Q73" s="2"/>
      <c r="R73" s="2"/>
      <c r="S73" s="2"/>
      <c r="T73" s="2"/>
      <c r="U73" s="2"/>
      <c r="V73" s="2"/>
      <c r="W73" s="2"/>
      <c r="X73" s="2"/>
      <c r="Y73" s="2"/>
      <c r="Z73" s="2"/>
    </row>
    <row r="74" spans="1:26" ht="409.6" customHeight="1" x14ac:dyDescent="0.3">
      <c r="A74" s="2"/>
      <c r="B74" s="250"/>
      <c r="C74" s="251"/>
      <c r="D74" s="251"/>
      <c r="E74" s="251"/>
      <c r="F74" s="251"/>
      <c r="G74" s="251"/>
      <c r="H74" s="187"/>
      <c r="I74" s="2"/>
      <c r="J74" s="2"/>
      <c r="K74" s="2"/>
      <c r="L74" s="2"/>
      <c r="M74" s="2"/>
      <c r="N74" s="2"/>
      <c r="O74" s="2"/>
      <c r="P74" s="2"/>
      <c r="Q74" s="2"/>
      <c r="R74" s="2"/>
      <c r="S74" s="2"/>
      <c r="T74" s="2"/>
      <c r="U74" s="2"/>
      <c r="V74" s="2"/>
      <c r="W74" s="2"/>
      <c r="X74" s="2"/>
      <c r="Y74" s="2"/>
      <c r="Z74" s="2"/>
    </row>
    <row r="75" spans="1:26" ht="15.75" customHeight="1" x14ac:dyDescent="0.3">
      <c r="A75" s="2"/>
      <c r="B75" s="62"/>
      <c r="C75" s="63"/>
      <c r="D75" s="63"/>
      <c r="E75" s="63"/>
      <c r="F75" s="63"/>
      <c r="G75" s="63"/>
      <c r="H75" s="64"/>
      <c r="I75" s="2"/>
      <c r="J75" s="2"/>
      <c r="K75" s="2"/>
      <c r="L75" s="2"/>
      <c r="M75" s="2"/>
      <c r="N75" s="2"/>
      <c r="O75" s="2"/>
      <c r="P75" s="2"/>
      <c r="Q75" s="2"/>
      <c r="R75" s="2"/>
      <c r="S75" s="2"/>
      <c r="T75" s="2"/>
      <c r="U75" s="2"/>
      <c r="V75" s="2"/>
      <c r="W75" s="2"/>
      <c r="X75" s="2"/>
      <c r="Y75" s="2"/>
      <c r="Z75" s="2"/>
    </row>
    <row r="76" spans="1:26" ht="15.75" customHeight="1" x14ac:dyDescent="0.3">
      <c r="A76" s="2"/>
      <c r="B76" s="65"/>
      <c r="C76" s="65"/>
      <c r="D76" s="65"/>
      <c r="E76" s="65"/>
      <c r="F76" s="65"/>
      <c r="G76" s="65"/>
      <c r="H76" s="65"/>
      <c r="I76" s="2"/>
      <c r="J76" s="2"/>
      <c r="K76" s="2"/>
      <c r="L76" s="2"/>
      <c r="M76" s="2"/>
      <c r="N76" s="2"/>
      <c r="O76" s="2"/>
      <c r="P76" s="2"/>
      <c r="Q76" s="2"/>
      <c r="R76" s="2"/>
      <c r="S76" s="2"/>
      <c r="T76" s="2"/>
      <c r="U76" s="2"/>
      <c r="V76" s="2"/>
      <c r="W76" s="2"/>
      <c r="X76" s="2"/>
      <c r="Y76" s="2"/>
      <c r="Z76" s="2"/>
    </row>
    <row r="77" spans="1:26" ht="43.5" customHeight="1" x14ac:dyDescent="0.3">
      <c r="A77" s="2"/>
      <c r="B77" s="189" t="s">
        <v>126</v>
      </c>
      <c r="C77" s="186"/>
      <c r="D77" s="186"/>
      <c r="E77" s="186"/>
      <c r="F77" s="186"/>
      <c r="G77" s="186"/>
      <c r="H77" s="187"/>
      <c r="I77" s="2"/>
      <c r="J77" s="2"/>
      <c r="K77" s="2"/>
      <c r="L77" s="2"/>
      <c r="M77" s="2"/>
      <c r="N77" s="2"/>
      <c r="O77" s="2"/>
      <c r="P77" s="2"/>
      <c r="Q77" s="2"/>
      <c r="R77" s="2"/>
      <c r="S77" s="2"/>
      <c r="T77" s="2"/>
      <c r="U77" s="2"/>
      <c r="V77" s="2"/>
      <c r="W77" s="2"/>
      <c r="X77" s="2"/>
      <c r="Y77" s="2"/>
      <c r="Z77" s="2"/>
    </row>
    <row r="78" spans="1:26" ht="18.75" customHeight="1" x14ac:dyDescent="0.3">
      <c r="A78" s="2"/>
      <c r="B78" s="66" t="s">
        <v>88</v>
      </c>
      <c r="C78" s="67" t="s">
        <v>89</v>
      </c>
      <c r="D78" s="67" t="s">
        <v>90</v>
      </c>
      <c r="E78" s="67" t="s">
        <v>91</v>
      </c>
      <c r="F78" s="67" t="s">
        <v>92</v>
      </c>
      <c r="G78" s="67" t="s">
        <v>93</v>
      </c>
      <c r="H78" s="67" t="s">
        <v>94</v>
      </c>
      <c r="I78" s="4"/>
      <c r="J78" s="4"/>
      <c r="K78" s="4"/>
      <c r="L78" s="4"/>
      <c r="M78" s="4"/>
      <c r="N78" s="4"/>
      <c r="O78" s="4"/>
      <c r="P78" s="4"/>
      <c r="Q78" s="4"/>
      <c r="R78" s="4"/>
      <c r="S78" s="4"/>
      <c r="T78" s="4"/>
      <c r="U78" s="4"/>
      <c r="V78" s="4"/>
      <c r="W78" s="4"/>
      <c r="X78" s="4"/>
      <c r="Y78" s="4"/>
      <c r="Z78" s="4"/>
    </row>
    <row r="79" spans="1:26" ht="30" customHeight="1" x14ac:dyDescent="0.3">
      <c r="A79" s="2"/>
      <c r="B79" s="225" t="s">
        <v>127</v>
      </c>
      <c r="C79" s="225" t="s">
        <v>128</v>
      </c>
      <c r="D79" s="239" t="s">
        <v>129</v>
      </c>
      <c r="E79" s="239" t="s">
        <v>130</v>
      </c>
      <c r="F79" s="180">
        <v>1</v>
      </c>
      <c r="G79" s="239" t="s">
        <v>131</v>
      </c>
      <c r="H79" s="240" t="s">
        <v>132</v>
      </c>
      <c r="I79" s="4"/>
      <c r="J79" s="4"/>
      <c r="K79" s="4"/>
      <c r="L79" s="4"/>
      <c r="M79" s="4"/>
      <c r="N79" s="4"/>
      <c r="O79" s="4"/>
      <c r="P79" s="4"/>
      <c r="Q79" s="4"/>
      <c r="R79" s="4"/>
      <c r="S79" s="4"/>
      <c r="T79" s="4"/>
      <c r="U79" s="4"/>
      <c r="V79" s="4"/>
      <c r="W79" s="4"/>
      <c r="X79" s="4"/>
      <c r="Y79" s="4"/>
      <c r="Z79" s="4"/>
    </row>
    <row r="80" spans="1:26" ht="45" customHeight="1" x14ac:dyDescent="0.3">
      <c r="A80" s="2"/>
      <c r="B80" s="192"/>
      <c r="C80" s="192"/>
      <c r="D80" s="237"/>
      <c r="E80" s="237"/>
      <c r="F80" s="192"/>
      <c r="G80" s="237"/>
      <c r="H80" s="241"/>
      <c r="I80" s="4"/>
      <c r="J80" s="4"/>
      <c r="K80" s="4"/>
      <c r="L80" s="4"/>
      <c r="M80" s="4"/>
      <c r="N80" s="4"/>
      <c r="O80" s="4"/>
      <c r="P80" s="4"/>
      <c r="Q80" s="4"/>
      <c r="R80" s="4"/>
      <c r="S80" s="4"/>
      <c r="T80" s="4"/>
      <c r="U80" s="4"/>
      <c r="V80" s="4"/>
      <c r="W80" s="4"/>
      <c r="X80" s="4"/>
      <c r="Y80" s="4"/>
      <c r="Z80" s="4"/>
    </row>
    <row r="81" spans="1:26" ht="48" customHeight="1" x14ac:dyDescent="0.3">
      <c r="A81" s="2"/>
      <c r="B81" s="193"/>
      <c r="C81" s="193"/>
      <c r="D81" s="238"/>
      <c r="E81" s="238"/>
      <c r="F81" s="193"/>
      <c r="G81" s="238"/>
      <c r="H81" s="242"/>
      <c r="I81" s="4"/>
      <c r="J81" s="4"/>
      <c r="K81" s="4"/>
      <c r="L81" s="4"/>
      <c r="M81" s="4"/>
      <c r="N81" s="4"/>
      <c r="O81" s="4"/>
      <c r="P81" s="4"/>
      <c r="Q81" s="4"/>
      <c r="R81" s="4"/>
      <c r="S81" s="4"/>
      <c r="T81" s="4"/>
      <c r="U81" s="4"/>
      <c r="V81" s="4"/>
      <c r="W81" s="4"/>
      <c r="X81" s="4"/>
      <c r="Y81" s="4"/>
      <c r="Z81" s="4"/>
    </row>
    <row r="82" spans="1:26" ht="30" customHeight="1" x14ac:dyDescent="0.3">
      <c r="A82" s="2"/>
      <c r="B82" s="225" t="s">
        <v>133</v>
      </c>
      <c r="C82" s="225" t="s">
        <v>134</v>
      </c>
      <c r="D82" s="236" t="s">
        <v>135</v>
      </c>
      <c r="E82" s="262" t="s">
        <v>136</v>
      </c>
      <c r="F82" s="180">
        <v>1</v>
      </c>
      <c r="G82" s="265" t="s">
        <v>137</v>
      </c>
      <c r="H82" s="240" t="s">
        <v>138</v>
      </c>
      <c r="I82" s="4"/>
      <c r="J82" s="4"/>
      <c r="K82" s="4"/>
      <c r="L82" s="4"/>
      <c r="M82" s="4"/>
      <c r="N82" s="4"/>
      <c r="O82" s="4"/>
      <c r="P82" s="4"/>
      <c r="Q82" s="4"/>
      <c r="R82" s="4"/>
      <c r="S82" s="4"/>
      <c r="T82" s="4"/>
      <c r="U82" s="4"/>
      <c r="V82" s="4"/>
      <c r="W82" s="4"/>
      <c r="X82" s="4"/>
      <c r="Y82" s="4"/>
      <c r="Z82" s="4"/>
    </row>
    <row r="83" spans="1:26" ht="30" customHeight="1" x14ac:dyDescent="0.3">
      <c r="A83" s="2"/>
      <c r="B83" s="192"/>
      <c r="C83" s="192"/>
      <c r="D83" s="237"/>
      <c r="E83" s="263"/>
      <c r="F83" s="192"/>
      <c r="G83" s="205"/>
      <c r="H83" s="241"/>
      <c r="I83" s="4"/>
      <c r="J83" s="4"/>
      <c r="K83" s="4"/>
      <c r="L83" s="4"/>
      <c r="M83" s="4"/>
      <c r="N83" s="4"/>
      <c r="O83" s="4"/>
      <c r="P83" s="4"/>
      <c r="Q83" s="4"/>
      <c r="R83" s="4"/>
      <c r="S83" s="4"/>
      <c r="T83" s="4"/>
      <c r="U83" s="4"/>
      <c r="V83" s="4"/>
      <c r="W83" s="4"/>
      <c r="X83" s="4"/>
      <c r="Y83" s="4"/>
      <c r="Z83" s="4"/>
    </row>
    <row r="84" spans="1:26" ht="30" customHeight="1" x14ac:dyDescent="0.3">
      <c r="A84" s="2"/>
      <c r="B84" s="193"/>
      <c r="C84" s="193"/>
      <c r="D84" s="238"/>
      <c r="E84" s="264"/>
      <c r="F84" s="193"/>
      <c r="G84" s="208"/>
      <c r="H84" s="242"/>
      <c r="I84" s="4"/>
      <c r="J84" s="4"/>
      <c r="K84" s="4"/>
      <c r="L84" s="4"/>
      <c r="M84" s="4"/>
      <c r="N84" s="4"/>
      <c r="O84" s="4"/>
      <c r="P84" s="4"/>
      <c r="Q84" s="4"/>
      <c r="R84" s="4"/>
      <c r="S84" s="4"/>
      <c r="T84" s="4"/>
      <c r="U84" s="4"/>
      <c r="V84" s="4"/>
      <c r="W84" s="4"/>
      <c r="X84" s="4"/>
      <c r="Y84" s="4"/>
      <c r="Z84" s="4"/>
    </row>
    <row r="85" spans="1:26" ht="30" customHeight="1" x14ac:dyDescent="0.3">
      <c r="A85" s="2"/>
      <c r="B85" s="225" t="s">
        <v>139</v>
      </c>
      <c r="C85" s="225" t="s">
        <v>140</v>
      </c>
      <c r="D85" s="236" t="s">
        <v>141</v>
      </c>
      <c r="E85" s="239" t="s">
        <v>142</v>
      </c>
      <c r="F85" s="180">
        <v>1</v>
      </c>
      <c r="G85" s="239" t="s">
        <v>143</v>
      </c>
      <c r="H85" s="240" t="s">
        <v>144</v>
      </c>
      <c r="I85" s="4"/>
      <c r="J85" s="4"/>
      <c r="K85" s="4"/>
      <c r="L85" s="4"/>
      <c r="M85" s="4"/>
      <c r="N85" s="4"/>
      <c r="O85" s="4"/>
      <c r="P85" s="4"/>
      <c r="Q85" s="4"/>
      <c r="R85" s="4"/>
      <c r="S85" s="4"/>
      <c r="T85" s="4"/>
      <c r="U85" s="4"/>
      <c r="V85" s="4"/>
      <c r="W85" s="4"/>
      <c r="X85" s="4"/>
      <c r="Y85" s="4"/>
      <c r="Z85" s="4"/>
    </row>
    <row r="86" spans="1:26" ht="30" customHeight="1" x14ac:dyDescent="0.3">
      <c r="A86" s="2"/>
      <c r="B86" s="192"/>
      <c r="C86" s="192"/>
      <c r="D86" s="237"/>
      <c r="E86" s="237"/>
      <c r="F86" s="192"/>
      <c r="G86" s="237"/>
      <c r="H86" s="241"/>
      <c r="I86" s="4"/>
      <c r="J86" s="4"/>
      <c r="K86" s="4"/>
      <c r="L86" s="4"/>
      <c r="M86" s="4"/>
      <c r="N86" s="4"/>
      <c r="O86" s="4"/>
      <c r="P86" s="4"/>
      <c r="Q86" s="4"/>
      <c r="R86" s="4"/>
      <c r="S86" s="4"/>
      <c r="T86" s="4"/>
      <c r="U86" s="4"/>
      <c r="V86" s="4"/>
      <c r="W86" s="4"/>
      <c r="X86" s="4"/>
      <c r="Y86" s="4"/>
      <c r="Z86" s="4"/>
    </row>
    <row r="87" spans="1:26" ht="30" customHeight="1" x14ac:dyDescent="0.3">
      <c r="A87" s="2"/>
      <c r="B87" s="193"/>
      <c r="C87" s="193"/>
      <c r="D87" s="238"/>
      <c r="E87" s="238"/>
      <c r="F87" s="193"/>
      <c r="G87" s="238"/>
      <c r="H87" s="242"/>
      <c r="I87" s="4"/>
      <c r="J87" s="4"/>
      <c r="K87" s="4"/>
      <c r="L87" s="4"/>
      <c r="M87" s="4"/>
      <c r="N87" s="4"/>
      <c r="O87" s="4"/>
      <c r="P87" s="4"/>
      <c r="Q87" s="4"/>
      <c r="R87" s="4"/>
      <c r="S87" s="4"/>
      <c r="T87" s="4"/>
      <c r="U87" s="4"/>
      <c r="V87" s="4"/>
      <c r="W87" s="4"/>
      <c r="X87" s="4"/>
      <c r="Y87" s="4"/>
      <c r="Z87" s="4"/>
    </row>
    <row r="88" spans="1:26" ht="30" customHeight="1" x14ac:dyDescent="0.3">
      <c r="A88" s="2"/>
      <c r="B88" s="225" t="s">
        <v>145</v>
      </c>
      <c r="C88" s="225" t="s">
        <v>146</v>
      </c>
      <c r="D88" s="236" t="s">
        <v>147</v>
      </c>
      <c r="E88" s="239" t="s">
        <v>148</v>
      </c>
      <c r="F88" s="180">
        <v>1</v>
      </c>
      <c r="G88" s="239" t="s">
        <v>149</v>
      </c>
      <c r="H88" s="240" t="s">
        <v>150</v>
      </c>
      <c r="I88" s="4"/>
      <c r="J88" s="4"/>
      <c r="K88" s="4"/>
      <c r="L88" s="4"/>
      <c r="M88" s="4"/>
      <c r="N88" s="4"/>
      <c r="O88" s="4"/>
      <c r="P88" s="4"/>
      <c r="Q88" s="4"/>
      <c r="R88" s="4"/>
      <c r="S88" s="4"/>
      <c r="T88" s="4"/>
      <c r="U88" s="4"/>
      <c r="V88" s="4"/>
      <c r="W88" s="4"/>
      <c r="X88" s="4"/>
      <c r="Y88" s="4"/>
      <c r="Z88" s="4"/>
    </row>
    <row r="89" spans="1:26" ht="30" customHeight="1" x14ac:dyDescent="0.3">
      <c r="A89" s="2"/>
      <c r="B89" s="192"/>
      <c r="C89" s="192"/>
      <c r="D89" s="237"/>
      <c r="E89" s="237"/>
      <c r="F89" s="192"/>
      <c r="G89" s="237"/>
      <c r="H89" s="241"/>
      <c r="I89" s="4"/>
      <c r="J89" s="4"/>
      <c r="K89" s="4"/>
      <c r="L89" s="4"/>
      <c r="M89" s="4"/>
      <c r="N89" s="4"/>
      <c r="O89" s="4"/>
      <c r="P89" s="4"/>
      <c r="Q89" s="4"/>
      <c r="R89" s="4"/>
      <c r="S89" s="4"/>
      <c r="T89" s="4"/>
      <c r="U89" s="4"/>
      <c r="V89" s="4"/>
      <c r="W89" s="4"/>
      <c r="X89" s="4"/>
      <c r="Y89" s="4"/>
      <c r="Z89" s="4"/>
    </row>
    <row r="90" spans="1:26" ht="30" customHeight="1" x14ac:dyDescent="0.3">
      <c r="A90" s="2"/>
      <c r="B90" s="193"/>
      <c r="C90" s="193"/>
      <c r="D90" s="238"/>
      <c r="E90" s="238"/>
      <c r="F90" s="193"/>
      <c r="G90" s="238"/>
      <c r="H90" s="242"/>
      <c r="I90" s="4"/>
      <c r="J90" s="4"/>
      <c r="K90" s="4"/>
      <c r="L90" s="4"/>
      <c r="M90" s="4"/>
      <c r="N90" s="4"/>
      <c r="O90" s="4"/>
      <c r="P90" s="4"/>
      <c r="Q90" s="4"/>
      <c r="R90" s="4"/>
      <c r="S90" s="4"/>
      <c r="T90" s="4"/>
      <c r="U90" s="4"/>
      <c r="V90" s="4"/>
      <c r="W90" s="4"/>
      <c r="X90" s="4"/>
      <c r="Y90" s="4"/>
      <c r="Z90" s="4"/>
    </row>
    <row r="91" spans="1:26" ht="87.75" customHeight="1" x14ac:dyDescent="0.3">
      <c r="A91" s="2"/>
      <c r="B91" s="68" t="s">
        <v>151</v>
      </c>
      <c r="C91" s="68" t="s">
        <v>152</v>
      </c>
      <c r="D91" s="69" t="s">
        <v>153</v>
      </c>
      <c r="E91" s="69" t="s">
        <v>154</v>
      </c>
      <c r="F91" s="70">
        <v>1</v>
      </c>
      <c r="G91" s="68" t="s">
        <v>155</v>
      </c>
      <c r="H91" s="28" t="s">
        <v>156</v>
      </c>
      <c r="I91" s="4"/>
      <c r="J91" s="4"/>
      <c r="K91" s="4"/>
      <c r="L91" s="4"/>
      <c r="M91" s="4"/>
      <c r="N91" s="4"/>
      <c r="O91" s="4"/>
      <c r="P91" s="4"/>
      <c r="Q91" s="4"/>
      <c r="R91" s="4"/>
      <c r="S91" s="4"/>
      <c r="T91" s="4"/>
      <c r="U91" s="4"/>
      <c r="V91" s="4"/>
      <c r="W91" s="4"/>
      <c r="X91" s="4"/>
      <c r="Y91" s="4"/>
      <c r="Z91" s="4"/>
    </row>
    <row r="92" spans="1:26" ht="149.25" customHeight="1" x14ac:dyDescent="0.3">
      <c r="A92" s="2"/>
      <c r="B92" s="246"/>
      <c r="C92" s="195"/>
      <c r="D92" s="247"/>
      <c r="E92" s="228"/>
      <c r="F92" s="229"/>
      <c r="G92" s="230"/>
      <c r="H92" s="219"/>
      <c r="I92" s="4"/>
      <c r="J92" s="4"/>
      <c r="K92" s="4"/>
      <c r="L92" s="4"/>
      <c r="M92" s="4"/>
      <c r="N92" s="4"/>
      <c r="O92" s="4"/>
      <c r="P92" s="4"/>
      <c r="Q92" s="4"/>
      <c r="R92" s="4"/>
      <c r="S92" s="4"/>
      <c r="T92" s="4"/>
      <c r="U92" s="4"/>
      <c r="V92" s="4"/>
      <c r="W92" s="4"/>
      <c r="X92" s="4"/>
      <c r="Y92" s="4"/>
      <c r="Z92" s="4"/>
    </row>
    <row r="93" spans="1:26" ht="242.25" customHeight="1" x14ac:dyDescent="0.3">
      <c r="A93" s="2"/>
      <c r="B93" s="206"/>
      <c r="C93" s="208"/>
      <c r="D93" s="193"/>
      <c r="E93" s="231"/>
      <c r="F93" s="232"/>
      <c r="G93" s="233"/>
      <c r="H93" s="208"/>
      <c r="I93" s="4"/>
      <c r="J93" s="4"/>
      <c r="K93" s="4"/>
      <c r="L93" s="4"/>
      <c r="M93" s="4"/>
      <c r="N93" s="4"/>
      <c r="O93" s="4"/>
      <c r="P93" s="4"/>
      <c r="Q93" s="4"/>
      <c r="R93" s="4"/>
      <c r="S93" s="4"/>
      <c r="T93" s="4"/>
      <c r="U93" s="4"/>
      <c r="V93" s="4"/>
      <c r="W93" s="4"/>
      <c r="X93" s="4"/>
      <c r="Y93" s="4"/>
      <c r="Z93" s="4"/>
    </row>
    <row r="94" spans="1:26" ht="15.75" customHeight="1" x14ac:dyDescent="0.3">
      <c r="A94" s="5"/>
      <c r="B94" s="71"/>
      <c r="C94" s="71"/>
      <c r="D94" s="71"/>
      <c r="E94" s="71"/>
      <c r="F94" s="71"/>
      <c r="G94" s="71"/>
      <c r="H94" s="71"/>
      <c r="I94" s="6"/>
      <c r="J94" s="6"/>
      <c r="K94" s="6"/>
      <c r="L94" s="6"/>
      <c r="M94" s="6"/>
      <c r="N94" s="6"/>
      <c r="O94" s="6"/>
      <c r="P94" s="6"/>
      <c r="Q94" s="6"/>
      <c r="R94" s="6"/>
      <c r="S94" s="6"/>
      <c r="T94" s="6"/>
      <c r="U94" s="6"/>
      <c r="V94" s="6"/>
      <c r="W94" s="6"/>
      <c r="X94" s="6"/>
      <c r="Y94" s="6"/>
      <c r="Z94" s="7"/>
    </row>
    <row r="95" spans="1:26" ht="43.5" customHeight="1" x14ac:dyDescent="0.3">
      <c r="A95" s="2"/>
      <c r="B95" s="220" t="s">
        <v>157</v>
      </c>
      <c r="C95" s="186"/>
      <c r="D95" s="186"/>
      <c r="E95" s="186"/>
      <c r="F95" s="186"/>
      <c r="G95" s="186"/>
      <c r="H95" s="187"/>
      <c r="I95" s="2"/>
      <c r="J95" s="2"/>
      <c r="K95" s="2"/>
      <c r="L95" s="2"/>
      <c r="M95" s="2"/>
      <c r="N95" s="2"/>
      <c r="O95" s="2"/>
      <c r="P95" s="2"/>
      <c r="Q95" s="2"/>
      <c r="R95" s="2"/>
      <c r="S95" s="2"/>
      <c r="T95" s="2"/>
      <c r="U95" s="2"/>
      <c r="V95" s="2"/>
      <c r="W95" s="2"/>
      <c r="X95" s="2"/>
      <c r="Y95" s="2"/>
      <c r="Z95" s="2"/>
    </row>
    <row r="96" spans="1:26" ht="32.25" customHeight="1" x14ac:dyDescent="0.3">
      <c r="A96" s="2"/>
      <c r="B96" s="72" t="s">
        <v>88</v>
      </c>
      <c r="C96" s="73" t="s">
        <v>89</v>
      </c>
      <c r="D96" s="73" t="s">
        <v>90</v>
      </c>
      <c r="E96" s="73" t="s">
        <v>91</v>
      </c>
      <c r="F96" s="74" t="s">
        <v>92</v>
      </c>
      <c r="G96" s="44" t="s">
        <v>93</v>
      </c>
      <c r="H96" s="75" t="s">
        <v>94</v>
      </c>
      <c r="I96" s="2"/>
      <c r="J96" s="2"/>
      <c r="K96" s="2"/>
      <c r="L96" s="2"/>
      <c r="M96" s="2"/>
      <c r="N96" s="2"/>
      <c r="O96" s="2"/>
      <c r="P96" s="2"/>
      <c r="Q96" s="2"/>
      <c r="R96" s="2"/>
      <c r="S96" s="2"/>
      <c r="T96" s="2"/>
      <c r="U96" s="2"/>
      <c r="V96" s="2"/>
      <c r="W96" s="2"/>
      <c r="X96" s="2"/>
      <c r="Y96" s="2"/>
      <c r="Z96" s="2"/>
    </row>
    <row r="97" spans="1:26" ht="32.25" customHeight="1" x14ac:dyDescent="0.3">
      <c r="A97" s="2"/>
      <c r="B97" s="76"/>
      <c r="C97" s="73"/>
      <c r="D97" s="73"/>
      <c r="E97" s="73"/>
      <c r="F97" s="73"/>
      <c r="G97" s="77"/>
      <c r="H97" s="78"/>
      <c r="I97" s="2"/>
      <c r="J97" s="2"/>
      <c r="K97" s="2"/>
      <c r="L97" s="2"/>
      <c r="M97" s="2"/>
      <c r="N97" s="2"/>
      <c r="O97" s="2"/>
      <c r="P97" s="2"/>
      <c r="Q97" s="2"/>
      <c r="R97" s="2"/>
      <c r="S97" s="2"/>
      <c r="T97" s="2"/>
      <c r="U97" s="2"/>
      <c r="V97" s="2"/>
      <c r="W97" s="2"/>
      <c r="X97" s="2"/>
      <c r="Y97" s="2"/>
      <c r="Z97" s="2"/>
    </row>
    <row r="98" spans="1:26" ht="57.6" customHeight="1" x14ac:dyDescent="0.3">
      <c r="A98" s="2"/>
      <c r="B98" s="191" t="s">
        <v>158</v>
      </c>
      <c r="C98" s="191" t="s">
        <v>159</v>
      </c>
      <c r="D98" s="191" t="s">
        <v>160</v>
      </c>
      <c r="E98" s="191" t="s">
        <v>161</v>
      </c>
      <c r="F98" s="180">
        <v>1</v>
      </c>
      <c r="G98" s="177" t="s">
        <v>162</v>
      </c>
      <c r="H98" s="29" t="s">
        <v>547</v>
      </c>
      <c r="I98" s="2"/>
      <c r="J98" s="2"/>
      <c r="K98" s="2"/>
      <c r="L98" s="2"/>
      <c r="M98" s="2"/>
      <c r="N98" s="2"/>
      <c r="O98" s="2"/>
      <c r="P98" s="2"/>
      <c r="Q98" s="2"/>
      <c r="R98" s="2"/>
      <c r="S98" s="2"/>
      <c r="T98" s="2"/>
      <c r="U98" s="2"/>
      <c r="V98" s="2"/>
      <c r="W98" s="2"/>
      <c r="X98" s="2"/>
      <c r="Y98" s="2"/>
      <c r="Z98" s="2"/>
    </row>
    <row r="99" spans="1:26" ht="44.4" customHeight="1" x14ac:dyDescent="0.3">
      <c r="A99" s="2"/>
      <c r="B99" s="234"/>
      <c r="C99" s="234"/>
      <c r="D99" s="234"/>
      <c r="E99" s="234"/>
      <c r="F99" s="181"/>
      <c r="G99" s="178"/>
      <c r="H99" s="30" t="s">
        <v>548</v>
      </c>
      <c r="I99" s="2"/>
      <c r="J99" s="2"/>
      <c r="K99" s="2"/>
      <c r="L99" s="2"/>
      <c r="M99" s="2"/>
      <c r="N99" s="2"/>
      <c r="O99" s="2"/>
      <c r="P99" s="2"/>
      <c r="Q99" s="2"/>
      <c r="R99" s="2"/>
      <c r="S99" s="2"/>
      <c r="T99" s="2"/>
      <c r="U99" s="2"/>
      <c r="V99" s="2"/>
      <c r="W99" s="2"/>
      <c r="X99" s="2"/>
      <c r="Y99" s="2"/>
      <c r="Z99" s="2"/>
    </row>
    <row r="100" spans="1:26" ht="36.6" customHeight="1" x14ac:dyDescent="0.3">
      <c r="A100" s="2"/>
      <c r="B100" s="234"/>
      <c r="C100" s="234"/>
      <c r="D100" s="234"/>
      <c r="E100" s="234"/>
      <c r="F100" s="181"/>
      <c r="G100" s="178"/>
      <c r="H100" s="30" t="s">
        <v>549</v>
      </c>
      <c r="I100" s="2"/>
      <c r="J100" s="2"/>
      <c r="K100" s="2"/>
      <c r="L100" s="2"/>
      <c r="M100" s="2"/>
      <c r="N100" s="2"/>
      <c r="O100" s="2"/>
      <c r="P100" s="2"/>
      <c r="Q100" s="2"/>
      <c r="R100" s="2"/>
      <c r="S100" s="2"/>
      <c r="T100" s="2"/>
      <c r="U100" s="2"/>
      <c r="V100" s="2"/>
      <c r="W100" s="2"/>
      <c r="X100" s="2"/>
      <c r="Y100" s="2"/>
      <c r="Z100" s="2"/>
    </row>
    <row r="101" spans="1:26" ht="51" customHeight="1" x14ac:dyDescent="0.3">
      <c r="A101" s="2"/>
      <c r="B101" s="235"/>
      <c r="C101" s="235"/>
      <c r="D101" s="235"/>
      <c r="E101" s="235"/>
      <c r="F101" s="182"/>
      <c r="G101" s="179"/>
      <c r="H101" s="30" t="s">
        <v>546</v>
      </c>
      <c r="I101" s="2"/>
      <c r="J101" s="2"/>
      <c r="K101" s="2"/>
      <c r="L101" s="2"/>
      <c r="M101" s="2"/>
      <c r="N101" s="2"/>
      <c r="O101" s="2"/>
      <c r="P101" s="2"/>
      <c r="Q101" s="2"/>
      <c r="R101" s="2"/>
      <c r="S101" s="2"/>
      <c r="T101" s="2"/>
      <c r="U101" s="2"/>
      <c r="V101" s="2"/>
      <c r="W101" s="2"/>
      <c r="X101" s="2"/>
      <c r="Y101" s="2"/>
      <c r="Z101" s="2"/>
    </row>
    <row r="102" spans="1:26" ht="113.4" customHeight="1" x14ac:dyDescent="0.3">
      <c r="A102" s="2"/>
      <c r="B102" s="79" t="s">
        <v>163</v>
      </c>
      <c r="C102" s="80" t="s">
        <v>164</v>
      </c>
      <c r="D102" s="80" t="s">
        <v>165</v>
      </c>
      <c r="E102" s="80" t="s">
        <v>161</v>
      </c>
      <c r="F102" s="81">
        <v>1</v>
      </c>
      <c r="G102" s="80" t="s">
        <v>166</v>
      </c>
      <c r="H102" s="82" t="s">
        <v>167</v>
      </c>
      <c r="I102" s="2"/>
      <c r="J102" s="2"/>
      <c r="K102" s="2"/>
      <c r="L102" s="2"/>
      <c r="M102" s="2"/>
      <c r="N102" s="2"/>
      <c r="O102" s="2"/>
      <c r="P102" s="2"/>
      <c r="Q102" s="2"/>
      <c r="R102" s="2"/>
      <c r="S102" s="2"/>
      <c r="T102" s="2"/>
      <c r="U102" s="2"/>
      <c r="V102" s="2"/>
      <c r="W102" s="2"/>
      <c r="X102" s="2"/>
      <c r="Y102" s="2"/>
      <c r="Z102" s="2"/>
    </row>
    <row r="103" spans="1:26" ht="127.2" customHeight="1" x14ac:dyDescent="0.3">
      <c r="A103" s="2"/>
      <c r="B103" s="79" t="s">
        <v>168</v>
      </c>
      <c r="C103" s="80" t="s">
        <v>169</v>
      </c>
      <c r="D103" s="80" t="s">
        <v>170</v>
      </c>
      <c r="E103" s="80" t="s">
        <v>171</v>
      </c>
      <c r="F103" s="81">
        <v>1</v>
      </c>
      <c r="G103" s="80" t="s">
        <v>172</v>
      </c>
      <c r="H103" s="31" t="s">
        <v>173</v>
      </c>
      <c r="I103" s="2"/>
      <c r="J103" s="2"/>
      <c r="K103" s="2"/>
      <c r="L103" s="2"/>
      <c r="M103" s="2"/>
      <c r="N103" s="2"/>
      <c r="O103" s="2"/>
      <c r="P103" s="2"/>
      <c r="Q103" s="2"/>
      <c r="R103" s="2"/>
      <c r="S103" s="2"/>
      <c r="T103" s="2"/>
      <c r="U103" s="2"/>
      <c r="V103" s="2"/>
      <c r="W103" s="2"/>
      <c r="X103" s="2"/>
      <c r="Y103" s="2"/>
      <c r="Z103" s="2"/>
    </row>
    <row r="104" spans="1:26" ht="78.599999999999994" customHeight="1" x14ac:dyDescent="0.3">
      <c r="A104" s="2"/>
      <c r="B104" s="79" t="s">
        <v>174</v>
      </c>
      <c r="C104" s="80" t="s">
        <v>175</v>
      </c>
      <c r="D104" s="80" t="s">
        <v>176</v>
      </c>
      <c r="E104" s="80" t="s">
        <v>177</v>
      </c>
      <c r="F104" s="81">
        <v>1</v>
      </c>
      <c r="G104" s="83" t="s">
        <v>178</v>
      </c>
      <c r="H104" s="82" t="s">
        <v>167</v>
      </c>
      <c r="I104" s="2"/>
      <c r="J104" s="2"/>
      <c r="K104" s="2"/>
      <c r="L104" s="2"/>
      <c r="M104" s="2"/>
      <c r="N104" s="2"/>
      <c r="O104" s="2"/>
      <c r="P104" s="2"/>
      <c r="Q104" s="2"/>
      <c r="R104" s="2"/>
      <c r="S104" s="2"/>
      <c r="T104" s="2"/>
      <c r="U104" s="2"/>
      <c r="V104" s="2"/>
      <c r="W104" s="2"/>
      <c r="X104" s="2"/>
      <c r="Y104" s="2"/>
      <c r="Z104" s="2"/>
    </row>
    <row r="105" spans="1:26" ht="77.400000000000006" customHeight="1" x14ac:dyDescent="0.3">
      <c r="A105" s="2"/>
      <c r="B105" s="79" t="s">
        <v>179</v>
      </c>
      <c r="C105" s="80" t="s">
        <v>180</v>
      </c>
      <c r="D105" s="80" t="s">
        <v>181</v>
      </c>
      <c r="E105" s="80" t="s">
        <v>177</v>
      </c>
      <c r="F105" s="81">
        <v>1</v>
      </c>
      <c r="G105" s="83" t="s">
        <v>182</v>
      </c>
      <c r="H105" s="82" t="s">
        <v>167</v>
      </c>
      <c r="I105" s="2"/>
      <c r="J105" s="2"/>
      <c r="K105" s="2"/>
      <c r="L105" s="2"/>
      <c r="M105" s="2"/>
      <c r="N105" s="2"/>
      <c r="O105" s="2"/>
      <c r="P105" s="2"/>
      <c r="Q105" s="2"/>
      <c r="R105" s="2"/>
      <c r="S105" s="2"/>
      <c r="T105" s="2"/>
      <c r="U105" s="2"/>
      <c r="V105" s="2"/>
      <c r="W105" s="2"/>
      <c r="X105" s="2"/>
      <c r="Y105" s="2"/>
      <c r="Z105" s="2"/>
    </row>
    <row r="106" spans="1:26" ht="40.200000000000003" customHeight="1" x14ac:dyDescent="0.3">
      <c r="A106" s="2"/>
      <c r="B106" s="177" t="s">
        <v>183</v>
      </c>
      <c r="C106" s="177" t="s">
        <v>184</v>
      </c>
      <c r="D106" s="177" t="s">
        <v>185</v>
      </c>
      <c r="E106" s="177" t="s">
        <v>186</v>
      </c>
      <c r="F106" s="180">
        <v>1</v>
      </c>
      <c r="G106" s="177" t="s">
        <v>187</v>
      </c>
      <c r="H106" s="30" t="s">
        <v>550</v>
      </c>
      <c r="I106" s="2"/>
      <c r="J106" s="2"/>
      <c r="K106" s="2"/>
      <c r="L106" s="2"/>
      <c r="M106" s="2"/>
      <c r="N106" s="2"/>
      <c r="O106" s="2"/>
      <c r="P106" s="2"/>
      <c r="Q106" s="2"/>
      <c r="R106" s="2"/>
      <c r="S106" s="2"/>
      <c r="T106" s="2"/>
      <c r="U106" s="2"/>
      <c r="V106" s="2"/>
      <c r="W106" s="2"/>
      <c r="X106" s="2"/>
      <c r="Y106" s="2"/>
      <c r="Z106" s="2"/>
    </row>
    <row r="107" spans="1:26" ht="31.8" customHeight="1" x14ac:dyDescent="0.3">
      <c r="A107" s="2"/>
      <c r="B107" s="178"/>
      <c r="C107" s="178"/>
      <c r="D107" s="178"/>
      <c r="E107" s="178"/>
      <c r="F107" s="181"/>
      <c r="G107" s="178"/>
      <c r="H107" s="30" t="s">
        <v>551</v>
      </c>
      <c r="I107" s="2"/>
      <c r="J107" s="2"/>
      <c r="K107" s="2"/>
      <c r="L107" s="2"/>
      <c r="M107" s="2"/>
      <c r="N107" s="2"/>
      <c r="O107" s="2"/>
      <c r="P107" s="2"/>
      <c r="Q107" s="2"/>
      <c r="R107" s="2"/>
      <c r="S107" s="2"/>
      <c r="T107" s="2"/>
      <c r="U107" s="2"/>
      <c r="V107" s="2"/>
      <c r="W107" s="2"/>
      <c r="X107" s="2"/>
      <c r="Y107" s="2"/>
      <c r="Z107" s="2"/>
    </row>
    <row r="108" spans="1:26" ht="37.200000000000003" customHeight="1" x14ac:dyDescent="0.3">
      <c r="A108" s="2"/>
      <c r="B108" s="178"/>
      <c r="C108" s="178"/>
      <c r="D108" s="178"/>
      <c r="E108" s="178"/>
      <c r="F108" s="181"/>
      <c r="G108" s="178"/>
      <c r="H108" s="30" t="s">
        <v>552</v>
      </c>
      <c r="I108" s="2"/>
      <c r="J108" s="2"/>
      <c r="K108" s="2"/>
      <c r="L108" s="2"/>
      <c r="M108" s="2"/>
      <c r="N108" s="2"/>
      <c r="O108" s="2"/>
      <c r="P108" s="2"/>
      <c r="Q108" s="2"/>
      <c r="R108" s="2"/>
      <c r="S108" s="2"/>
      <c r="T108" s="2"/>
      <c r="U108" s="2"/>
      <c r="V108" s="2"/>
      <c r="W108" s="2"/>
      <c r="X108" s="2"/>
      <c r="Y108" s="2"/>
      <c r="Z108" s="2"/>
    </row>
    <row r="109" spans="1:26" ht="63" customHeight="1" x14ac:dyDescent="0.3">
      <c r="A109" s="2"/>
      <c r="B109" s="179"/>
      <c r="C109" s="179"/>
      <c r="D109" s="179"/>
      <c r="E109" s="179"/>
      <c r="F109" s="182"/>
      <c r="G109" s="179"/>
      <c r="H109" s="29" t="s">
        <v>553</v>
      </c>
      <c r="I109" s="2"/>
      <c r="J109" s="2"/>
      <c r="K109" s="2"/>
      <c r="L109" s="2"/>
      <c r="M109" s="2"/>
      <c r="N109" s="2"/>
      <c r="O109" s="2"/>
      <c r="P109" s="2"/>
      <c r="Q109" s="2"/>
      <c r="R109" s="2"/>
      <c r="S109" s="2"/>
      <c r="T109" s="2"/>
      <c r="U109" s="2"/>
      <c r="V109" s="2"/>
      <c r="W109" s="2"/>
      <c r="X109" s="2"/>
      <c r="Y109" s="2"/>
      <c r="Z109" s="2"/>
    </row>
    <row r="110" spans="1:26" ht="78" x14ac:dyDescent="0.3">
      <c r="A110" s="2"/>
      <c r="B110" s="79" t="s">
        <v>188</v>
      </c>
      <c r="C110" s="80" t="s">
        <v>189</v>
      </c>
      <c r="D110" s="80" t="s">
        <v>190</v>
      </c>
      <c r="E110" s="80" t="s">
        <v>186</v>
      </c>
      <c r="F110" s="81">
        <v>1</v>
      </c>
      <c r="G110" s="83" t="s">
        <v>191</v>
      </c>
      <c r="H110" s="31" t="s">
        <v>192</v>
      </c>
      <c r="I110" s="2"/>
      <c r="J110" s="2"/>
      <c r="K110" s="2"/>
      <c r="L110" s="2"/>
      <c r="M110" s="2"/>
      <c r="N110" s="2"/>
      <c r="O110" s="2"/>
      <c r="P110" s="2"/>
      <c r="Q110" s="2"/>
      <c r="R110" s="2"/>
      <c r="S110" s="2"/>
      <c r="T110" s="2"/>
      <c r="U110" s="2"/>
      <c r="V110" s="2"/>
      <c r="W110" s="2"/>
      <c r="X110" s="2"/>
      <c r="Y110" s="2"/>
      <c r="Z110" s="2"/>
    </row>
    <row r="111" spans="1:26" ht="162.6" customHeight="1" x14ac:dyDescent="0.3">
      <c r="A111" s="2"/>
      <c r="B111" s="79" t="s">
        <v>193</v>
      </c>
      <c r="C111" s="80" t="s">
        <v>194</v>
      </c>
      <c r="D111" s="80" t="s">
        <v>195</v>
      </c>
      <c r="E111" s="80" t="s">
        <v>196</v>
      </c>
      <c r="F111" s="81">
        <v>1</v>
      </c>
      <c r="G111" s="84" t="s">
        <v>197</v>
      </c>
      <c r="H111" s="31" t="s">
        <v>198</v>
      </c>
      <c r="I111" s="2"/>
      <c r="J111" s="2"/>
      <c r="K111" s="2"/>
      <c r="L111" s="2"/>
      <c r="M111" s="2"/>
      <c r="N111" s="2"/>
      <c r="O111" s="2"/>
      <c r="P111" s="2"/>
      <c r="Q111" s="2"/>
      <c r="R111" s="2"/>
      <c r="S111" s="2"/>
      <c r="T111" s="2"/>
      <c r="U111" s="2"/>
      <c r="V111" s="2"/>
      <c r="W111" s="2"/>
      <c r="X111" s="2"/>
      <c r="Y111" s="2"/>
      <c r="Z111" s="2"/>
    </row>
    <row r="112" spans="1:26" ht="84" customHeight="1" x14ac:dyDescent="0.3">
      <c r="A112" s="2"/>
      <c r="B112" s="85" t="s">
        <v>199</v>
      </c>
      <c r="C112" s="80" t="s">
        <v>194</v>
      </c>
      <c r="D112" s="80" t="s">
        <v>200</v>
      </c>
      <c r="E112" s="80" t="s">
        <v>201</v>
      </c>
      <c r="F112" s="81">
        <v>1</v>
      </c>
      <c r="G112" s="80" t="s">
        <v>202</v>
      </c>
      <c r="H112" s="82" t="s">
        <v>167</v>
      </c>
      <c r="I112" s="2"/>
      <c r="J112" s="2"/>
      <c r="K112" s="2"/>
      <c r="L112" s="2"/>
      <c r="M112" s="2"/>
      <c r="N112" s="2"/>
      <c r="O112" s="2"/>
      <c r="P112" s="2"/>
      <c r="Q112" s="2"/>
      <c r="R112" s="2"/>
      <c r="S112" s="2"/>
      <c r="T112" s="2"/>
      <c r="U112" s="2"/>
      <c r="V112" s="2"/>
      <c r="W112" s="2"/>
      <c r="X112" s="2"/>
      <c r="Y112" s="2"/>
      <c r="Z112" s="2"/>
    </row>
    <row r="113" spans="1:26" ht="88.2" customHeight="1" x14ac:dyDescent="0.3">
      <c r="A113" s="2"/>
      <c r="B113" s="85" t="s">
        <v>203</v>
      </c>
      <c r="C113" s="86" t="s">
        <v>204</v>
      </c>
      <c r="D113" s="86" t="s">
        <v>205</v>
      </c>
      <c r="E113" s="80" t="s">
        <v>206</v>
      </c>
      <c r="F113" s="81">
        <v>1</v>
      </c>
      <c r="G113" s="80" t="s">
        <v>207</v>
      </c>
      <c r="H113" s="82" t="s">
        <v>167</v>
      </c>
      <c r="I113" s="2"/>
      <c r="J113" s="2"/>
      <c r="K113" s="2"/>
      <c r="L113" s="2"/>
      <c r="M113" s="2"/>
      <c r="N113" s="2"/>
      <c r="O113" s="2"/>
      <c r="P113" s="2"/>
      <c r="Q113" s="2"/>
      <c r="R113" s="2"/>
      <c r="S113" s="2"/>
      <c r="T113" s="2"/>
      <c r="U113" s="2"/>
      <c r="V113" s="2"/>
      <c r="W113" s="2"/>
      <c r="X113" s="2"/>
      <c r="Y113" s="2"/>
      <c r="Z113" s="2"/>
    </row>
    <row r="114" spans="1:26" ht="51.6" customHeight="1" x14ac:dyDescent="0.3">
      <c r="A114" s="2"/>
      <c r="B114" s="177" t="s">
        <v>208</v>
      </c>
      <c r="C114" s="177" t="s">
        <v>204</v>
      </c>
      <c r="D114" s="177" t="s">
        <v>205</v>
      </c>
      <c r="E114" s="177" t="s">
        <v>206</v>
      </c>
      <c r="F114" s="180">
        <v>1</v>
      </c>
      <c r="G114" s="225" t="s">
        <v>209</v>
      </c>
      <c r="H114" s="30" t="s">
        <v>554</v>
      </c>
      <c r="I114" s="2"/>
      <c r="J114" s="2"/>
      <c r="K114" s="2"/>
      <c r="L114" s="2"/>
      <c r="M114" s="2"/>
      <c r="N114" s="2"/>
      <c r="O114" s="2"/>
      <c r="P114" s="2"/>
      <c r="Q114" s="2"/>
      <c r="R114" s="2"/>
      <c r="S114" s="2"/>
      <c r="T114" s="2"/>
      <c r="U114" s="2"/>
      <c r="V114" s="2"/>
      <c r="W114" s="2"/>
      <c r="X114" s="2"/>
      <c r="Y114" s="2"/>
      <c r="Z114" s="2"/>
    </row>
    <row r="115" spans="1:26" ht="37.200000000000003" customHeight="1" x14ac:dyDescent="0.3">
      <c r="A115" s="2"/>
      <c r="B115" s="178"/>
      <c r="C115" s="178"/>
      <c r="D115" s="178"/>
      <c r="E115" s="178"/>
      <c r="F115" s="181"/>
      <c r="G115" s="226"/>
      <c r="H115" s="30" t="s">
        <v>555</v>
      </c>
      <c r="I115" s="2"/>
      <c r="J115" s="2"/>
      <c r="K115" s="2"/>
      <c r="L115" s="2"/>
      <c r="M115" s="2"/>
      <c r="N115" s="2"/>
      <c r="O115" s="2"/>
      <c r="P115" s="2"/>
      <c r="Q115" s="2"/>
      <c r="R115" s="2"/>
      <c r="S115" s="2"/>
      <c r="T115" s="2"/>
      <c r="U115" s="2"/>
      <c r="V115" s="2"/>
      <c r="W115" s="2"/>
      <c r="X115" s="2"/>
      <c r="Y115" s="2"/>
      <c r="Z115" s="2"/>
    </row>
    <row r="116" spans="1:26" ht="53.4" customHeight="1" x14ac:dyDescent="0.3">
      <c r="A116" s="2"/>
      <c r="B116" s="178"/>
      <c r="C116" s="178"/>
      <c r="D116" s="178"/>
      <c r="E116" s="178"/>
      <c r="F116" s="181"/>
      <c r="G116" s="226"/>
      <c r="H116" s="30" t="s">
        <v>556</v>
      </c>
      <c r="I116" s="2"/>
      <c r="J116" s="2"/>
      <c r="K116" s="2"/>
      <c r="L116" s="2"/>
      <c r="M116" s="2"/>
      <c r="N116" s="2"/>
      <c r="O116" s="2"/>
      <c r="P116" s="2"/>
      <c r="Q116" s="2"/>
      <c r="R116" s="2"/>
      <c r="S116" s="2"/>
      <c r="T116" s="2"/>
      <c r="U116" s="2"/>
      <c r="V116" s="2"/>
      <c r="W116" s="2"/>
      <c r="X116" s="2"/>
      <c r="Y116" s="2"/>
      <c r="Z116" s="2"/>
    </row>
    <row r="117" spans="1:26" ht="40.200000000000003" customHeight="1" x14ac:dyDescent="0.3">
      <c r="A117" s="2"/>
      <c r="B117" s="179"/>
      <c r="C117" s="179"/>
      <c r="D117" s="179"/>
      <c r="E117" s="179"/>
      <c r="F117" s="182"/>
      <c r="G117" s="227"/>
      <c r="H117" s="29" t="s">
        <v>557</v>
      </c>
      <c r="I117" s="2"/>
      <c r="J117" s="2"/>
      <c r="K117" s="2"/>
      <c r="L117" s="2"/>
      <c r="M117" s="2"/>
      <c r="N117" s="2"/>
      <c r="O117" s="2"/>
      <c r="P117" s="2"/>
      <c r="Q117" s="2"/>
      <c r="R117" s="2"/>
      <c r="S117" s="2"/>
      <c r="T117" s="2"/>
      <c r="U117" s="2"/>
      <c r="V117" s="2"/>
      <c r="W117" s="2"/>
      <c r="X117" s="2"/>
      <c r="Y117" s="2"/>
      <c r="Z117" s="2"/>
    </row>
    <row r="118" spans="1:26" ht="402" customHeight="1" x14ac:dyDescent="0.3">
      <c r="A118" s="4"/>
      <c r="B118" s="221"/>
      <c r="C118" s="186"/>
      <c r="D118" s="186"/>
      <c r="E118" s="186"/>
      <c r="F118" s="186"/>
      <c r="G118" s="186"/>
      <c r="H118" s="187"/>
      <c r="I118" s="4"/>
      <c r="J118" s="4"/>
      <c r="K118" s="4"/>
      <c r="L118" s="4"/>
      <c r="M118" s="4"/>
      <c r="N118" s="4"/>
      <c r="O118" s="4"/>
      <c r="P118" s="4"/>
      <c r="Q118" s="4"/>
      <c r="R118" s="4"/>
      <c r="S118" s="4"/>
      <c r="T118" s="4"/>
      <c r="U118" s="4"/>
      <c r="V118" s="4"/>
      <c r="W118" s="4"/>
      <c r="X118" s="4"/>
      <c r="Y118" s="4"/>
      <c r="Z118" s="4"/>
    </row>
    <row r="119" spans="1:26" ht="15.75" customHeight="1" x14ac:dyDescent="0.3">
      <c r="A119" s="4"/>
      <c r="B119" s="87"/>
      <c r="C119" s="50"/>
      <c r="D119" s="50"/>
      <c r="E119" s="50"/>
      <c r="F119" s="88"/>
      <c r="G119" s="50"/>
      <c r="H119" s="50"/>
      <c r="I119" s="4"/>
      <c r="J119" s="4"/>
      <c r="K119" s="4"/>
      <c r="L119" s="4"/>
      <c r="M119" s="4"/>
      <c r="N119" s="4"/>
      <c r="O119" s="4"/>
      <c r="P119" s="4"/>
      <c r="Q119" s="4"/>
      <c r="R119" s="4"/>
      <c r="S119" s="4"/>
      <c r="T119" s="4"/>
      <c r="U119" s="4"/>
      <c r="V119" s="4"/>
      <c r="W119" s="4"/>
      <c r="X119" s="4"/>
      <c r="Y119" s="4"/>
      <c r="Z119" s="4"/>
    </row>
    <row r="120" spans="1:26" ht="55.5" customHeight="1" x14ac:dyDescent="0.3">
      <c r="A120" s="2"/>
      <c r="B120" s="212" t="s">
        <v>210</v>
      </c>
      <c r="C120" s="186"/>
      <c r="D120" s="186"/>
      <c r="E120" s="186"/>
      <c r="F120" s="186"/>
      <c r="G120" s="186"/>
      <c r="H120" s="187"/>
      <c r="I120" s="4"/>
      <c r="J120" s="4"/>
      <c r="K120" s="4"/>
      <c r="L120" s="4"/>
      <c r="M120" s="4"/>
      <c r="N120" s="4"/>
      <c r="O120" s="4"/>
      <c r="P120" s="4"/>
      <c r="Q120" s="4"/>
      <c r="R120" s="4"/>
      <c r="S120" s="4"/>
      <c r="T120" s="4"/>
      <c r="U120" s="4"/>
      <c r="V120" s="4"/>
      <c r="W120" s="4"/>
      <c r="X120" s="4"/>
      <c r="Y120" s="4"/>
      <c r="Z120" s="4"/>
    </row>
    <row r="121" spans="1:26" ht="27" customHeight="1" x14ac:dyDescent="0.3">
      <c r="A121" s="2"/>
      <c r="B121" s="89" t="s">
        <v>88</v>
      </c>
      <c r="C121" s="90" t="s">
        <v>89</v>
      </c>
      <c r="D121" s="90" t="s">
        <v>90</v>
      </c>
      <c r="E121" s="90" t="s">
        <v>91</v>
      </c>
      <c r="F121" s="90" t="s">
        <v>92</v>
      </c>
      <c r="G121" s="90" t="s">
        <v>93</v>
      </c>
      <c r="H121" s="91" t="s">
        <v>94</v>
      </c>
      <c r="I121" s="4"/>
      <c r="J121" s="4"/>
      <c r="K121" s="4"/>
      <c r="L121" s="4"/>
      <c r="M121" s="4"/>
      <c r="N121" s="4"/>
      <c r="O121" s="4"/>
      <c r="P121" s="4"/>
      <c r="Q121" s="4"/>
      <c r="R121" s="4"/>
      <c r="S121" s="4"/>
      <c r="T121" s="4"/>
      <c r="U121" s="4"/>
      <c r="V121" s="4"/>
      <c r="W121" s="4"/>
      <c r="X121" s="4"/>
      <c r="Y121" s="4"/>
      <c r="Z121" s="4"/>
    </row>
    <row r="122" spans="1:26" ht="90.75" customHeight="1" x14ac:dyDescent="0.3">
      <c r="A122" s="2"/>
      <c r="B122" s="92" t="s">
        <v>211</v>
      </c>
      <c r="C122" s="93" t="s">
        <v>212</v>
      </c>
      <c r="D122" s="93" t="s">
        <v>213</v>
      </c>
      <c r="E122" s="93" t="s">
        <v>214</v>
      </c>
      <c r="F122" s="94">
        <v>1</v>
      </c>
      <c r="G122" s="93" t="s">
        <v>215</v>
      </c>
      <c r="H122" s="171" t="s">
        <v>216</v>
      </c>
      <c r="I122" s="4"/>
      <c r="J122" s="4"/>
      <c r="K122" s="4"/>
      <c r="L122" s="4"/>
      <c r="M122" s="4"/>
      <c r="N122" s="4"/>
      <c r="O122" s="4"/>
      <c r="P122" s="4"/>
      <c r="Q122" s="4"/>
      <c r="R122" s="4"/>
      <c r="S122" s="4"/>
      <c r="T122" s="4"/>
      <c r="U122" s="4"/>
      <c r="V122" s="4"/>
      <c r="W122" s="4"/>
      <c r="X122" s="4"/>
      <c r="Y122" s="4"/>
      <c r="Z122" s="4"/>
    </row>
    <row r="123" spans="1:26" ht="132.6" customHeight="1" x14ac:dyDescent="0.3">
      <c r="A123" s="2"/>
      <c r="B123" s="95" t="s">
        <v>217</v>
      </c>
      <c r="C123" s="96" t="s">
        <v>218</v>
      </c>
      <c r="D123" s="96" t="s">
        <v>219</v>
      </c>
      <c r="E123" s="96" t="s">
        <v>220</v>
      </c>
      <c r="F123" s="97">
        <v>1</v>
      </c>
      <c r="G123" s="96" t="s">
        <v>221</v>
      </c>
      <c r="H123" s="172" t="s">
        <v>222</v>
      </c>
      <c r="I123" s="2"/>
      <c r="J123" s="2"/>
      <c r="K123" s="2"/>
      <c r="L123" s="2"/>
      <c r="M123" s="2"/>
      <c r="N123" s="2"/>
      <c r="O123" s="2"/>
      <c r="P123" s="2"/>
      <c r="Q123" s="2"/>
      <c r="R123" s="2"/>
      <c r="S123" s="2"/>
      <c r="T123" s="2"/>
      <c r="U123" s="2"/>
      <c r="V123" s="2"/>
      <c r="W123" s="2"/>
      <c r="X123" s="2"/>
      <c r="Y123" s="2"/>
      <c r="Z123" s="2"/>
    </row>
    <row r="124" spans="1:26" ht="93" customHeight="1" x14ac:dyDescent="0.3">
      <c r="A124" s="2"/>
      <c r="B124" s="98" t="s">
        <v>223</v>
      </c>
      <c r="C124" s="98" t="s">
        <v>224</v>
      </c>
      <c r="D124" s="98" t="s">
        <v>225</v>
      </c>
      <c r="E124" s="98" t="s">
        <v>226</v>
      </c>
      <c r="F124" s="99">
        <v>1</v>
      </c>
      <c r="G124" s="98" t="s">
        <v>227</v>
      </c>
      <c r="H124" s="22" t="s">
        <v>228</v>
      </c>
      <c r="I124" s="2"/>
      <c r="J124" s="2"/>
      <c r="K124" s="2"/>
      <c r="L124" s="2"/>
      <c r="M124" s="2"/>
      <c r="N124" s="2"/>
      <c r="O124" s="2"/>
      <c r="P124" s="2"/>
      <c r="Q124" s="2"/>
      <c r="R124" s="2"/>
      <c r="S124" s="2"/>
      <c r="T124" s="2"/>
      <c r="U124" s="2"/>
      <c r="V124" s="2"/>
      <c r="W124" s="2"/>
      <c r="X124" s="2"/>
      <c r="Y124" s="2"/>
      <c r="Z124" s="2"/>
    </row>
    <row r="125" spans="1:26" ht="51.75" customHeight="1" x14ac:dyDescent="0.3">
      <c r="A125" s="2"/>
      <c r="B125" s="191" t="s">
        <v>229</v>
      </c>
      <c r="C125" s="191" t="s">
        <v>230</v>
      </c>
      <c r="D125" s="191" t="s">
        <v>231</v>
      </c>
      <c r="E125" s="191" t="s">
        <v>232</v>
      </c>
      <c r="F125" s="180">
        <v>1</v>
      </c>
      <c r="G125" s="191" t="s">
        <v>233</v>
      </c>
      <c r="H125" s="22" t="s">
        <v>234</v>
      </c>
      <c r="I125" s="2"/>
      <c r="J125" s="2"/>
      <c r="K125" s="2"/>
      <c r="L125" s="2"/>
      <c r="M125" s="2"/>
      <c r="N125" s="2"/>
      <c r="O125" s="2"/>
      <c r="P125" s="2"/>
      <c r="Q125" s="2"/>
      <c r="R125" s="2"/>
      <c r="S125" s="2"/>
      <c r="T125" s="2"/>
      <c r="U125" s="2"/>
      <c r="V125" s="2"/>
      <c r="W125" s="2"/>
      <c r="X125" s="2"/>
      <c r="Y125" s="2"/>
      <c r="Z125" s="2"/>
    </row>
    <row r="126" spans="1:26" ht="61.8" customHeight="1" x14ac:dyDescent="0.3">
      <c r="A126" s="2"/>
      <c r="B126" s="192"/>
      <c r="C126" s="192"/>
      <c r="D126" s="192"/>
      <c r="E126" s="192"/>
      <c r="F126" s="192"/>
      <c r="G126" s="192"/>
      <c r="H126" s="22" t="s">
        <v>235</v>
      </c>
      <c r="I126" s="2"/>
      <c r="J126" s="2"/>
      <c r="K126" s="2"/>
      <c r="L126" s="2"/>
      <c r="M126" s="2"/>
      <c r="N126" s="2"/>
      <c r="O126" s="2"/>
      <c r="P126" s="2"/>
      <c r="Q126" s="2"/>
      <c r="R126" s="2"/>
      <c r="S126" s="2"/>
      <c r="T126" s="2"/>
      <c r="U126" s="2"/>
      <c r="V126" s="2"/>
      <c r="W126" s="2"/>
      <c r="X126" s="2"/>
      <c r="Y126" s="2"/>
      <c r="Z126" s="2"/>
    </row>
    <row r="127" spans="1:26" ht="52.2" customHeight="1" x14ac:dyDescent="0.3">
      <c r="A127" s="2"/>
      <c r="B127" s="193"/>
      <c r="C127" s="193"/>
      <c r="D127" s="193"/>
      <c r="E127" s="193"/>
      <c r="F127" s="193"/>
      <c r="G127" s="193"/>
      <c r="H127" s="22" t="s">
        <v>236</v>
      </c>
      <c r="I127" s="2"/>
      <c r="J127" s="2"/>
      <c r="K127" s="2"/>
      <c r="L127" s="2"/>
      <c r="M127" s="2"/>
      <c r="N127" s="2"/>
      <c r="O127" s="2"/>
      <c r="P127" s="2"/>
      <c r="Q127" s="2"/>
      <c r="R127" s="2"/>
      <c r="S127" s="2"/>
      <c r="T127" s="2"/>
      <c r="U127" s="2"/>
      <c r="V127" s="2"/>
      <c r="W127" s="2"/>
      <c r="X127" s="2"/>
      <c r="Y127" s="2"/>
      <c r="Z127" s="2"/>
    </row>
    <row r="128" spans="1:26" ht="221.25" customHeight="1" x14ac:dyDescent="0.3">
      <c r="A128" s="2"/>
      <c r="B128" s="217"/>
      <c r="C128" s="186"/>
      <c r="D128" s="186"/>
      <c r="E128" s="186"/>
      <c r="F128" s="186"/>
      <c r="G128" s="186"/>
      <c r="H128" s="187"/>
      <c r="I128" s="4"/>
      <c r="J128" s="4"/>
      <c r="K128" s="4"/>
      <c r="L128" s="4"/>
      <c r="M128" s="4"/>
      <c r="N128" s="4"/>
      <c r="O128" s="4"/>
      <c r="P128" s="4"/>
      <c r="Q128" s="4"/>
      <c r="R128" s="4"/>
      <c r="S128" s="4"/>
      <c r="T128" s="4"/>
      <c r="U128" s="4"/>
      <c r="V128" s="4"/>
      <c r="W128" s="4"/>
      <c r="X128" s="4"/>
      <c r="Y128" s="4"/>
      <c r="Z128" s="4"/>
    </row>
    <row r="129" spans="1:26" ht="15.75" customHeight="1" x14ac:dyDescent="0.3">
      <c r="A129" s="2"/>
      <c r="B129" s="100"/>
      <c r="C129" s="100"/>
      <c r="D129" s="100"/>
      <c r="E129" s="100"/>
      <c r="F129" s="100"/>
      <c r="G129" s="100"/>
      <c r="H129" s="100"/>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43" t="s">
        <v>237</v>
      </c>
      <c r="C130" s="186"/>
      <c r="D130" s="186"/>
      <c r="E130" s="186"/>
      <c r="F130" s="186"/>
      <c r="G130" s="186"/>
      <c r="H130" s="187"/>
      <c r="I130" s="2"/>
      <c r="J130" s="2"/>
      <c r="K130" s="2"/>
      <c r="L130" s="2"/>
      <c r="M130" s="2"/>
      <c r="N130" s="2"/>
      <c r="O130" s="2"/>
      <c r="P130" s="2"/>
      <c r="Q130" s="2"/>
      <c r="R130" s="2"/>
      <c r="S130" s="2"/>
      <c r="T130" s="2"/>
      <c r="U130" s="2"/>
      <c r="V130" s="2"/>
      <c r="W130" s="2"/>
      <c r="X130" s="2"/>
      <c r="Y130" s="2"/>
      <c r="Z130" s="2"/>
    </row>
    <row r="131" spans="1:26" ht="15.75" customHeight="1" x14ac:dyDescent="0.3">
      <c r="A131" s="2"/>
      <c r="B131" s="188" t="s">
        <v>238</v>
      </c>
      <c r="C131" s="186"/>
      <c r="D131" s="186"/>
      <c r="E131" s="186"/>
      <c r="F131" s="186"/>
      <c r="G131" s="186"/>
      <c r="H131" s="187"/>
      <c r="I131" s="2"/>
      <c r="J131" s="2"/>
      <c r="K131" s="2"/>
      <c r="L131" s="2"/>
      <c r="M131" s="2"/>
      <c r="N131" s="2"/>
      <c r="O131" s="2"/>
      <c r="P131" s="2"/>
      <c r="Q131" s="2"/>
      <c r="R131" s="2"/>
      <c r="S131" s="2"/>
      <c r="T131" s="2"/>
      <c r="U131" s="2"/>
      <c r="V131" s="2"/>
      <c r="W131" s="2"/>
      <c r="X131" s="2"/>
      <c r="Y131" s="2"/>
      <c r="Z131" s="2"/>
    </row>
    <row r="132" spans="1:26" ht="15.75" customHeight="1" x14ac:dyDescent="0.3">
      <c r="A132" s="2"/>
      <c r="B132" s="101" t="s">
        <v>239</v>
      </c>
      <c r="C132" s="102" t="s">
        <v>240</v>
      </c>
      <c r="D132" s="103" t="s">
        <v>241</v>
      </c>
      <c r="E132" s="103" t="s">
        <v>242</v>
      </c>
      <c r="F132" s="103" t="s">
        <v>243</v>
      </c>
      <c r="G132" s="103" t="s">
        <v>243</v>
      </c>
      <c r="H132" s="103" t="s">
        <v>244</v>
      </c>
      <c r="I132" s="2"/>
      <c r="J132" s="2"/>
      <c r="K132" s="2"/>
      <c r="L132" s="2"/>
      <c r="M132" s="2"/>
      <c r="N132" s="2"/>
      <c r="O132" s="2"/>
      <c r="P132" s="2"/>
      <c r="Q132" s="2"/>
      <c r="R132" s="2"/>
      <c r="S132" s="2"/>
      <c r="T132" s="2"/>
      <c r="U132" s="2"/>
      <c r="V132" s="2"/>
      <c r="W132" s="2"/>
      <c r="X132" s="2"/>
      <c r="Y132" s="2"/>
      <c r="Z132" s="2"/>
    </row>
    <row r="133" spans="1:26" ht="31.2" x14ac:dyDescent="0.3">
      <c r="A133" s="2"/>
      <c r="B133" s="104">
        <v>444289</v>
      </c>
      <c r="C133" s="105" t="s">
        <v>245</v>
      </c>
      <c r="D133" s="106">
        <v>45475</v>
      </c>
      <c r="E133" s="107">
        <v>500000000</v>
      </c>
      <c r="F133" s="108" t="s">
        <v>246</v>
      </c>
      <c r="G133" s="109" t="s">
        <v>247</v>
      </c>
      <c r="H133" s="23" t="s">
        <v>248</v>
      </c>
      <c r="I133" s="2"/>
      <c r="J133" s="2"/>
      <c r="K133" s="2"/>
      <c r="L133" s="2"/>
      <c r="M133" s="2"/>
      <c r="N133" s="2"/>
      <c r="O133" s="2"/>
      <c r="P133" s="2"/>
      <c r="Q133" s="2"/>
      <c r="R133" s="2"/>
      <c r="S133" s="2"/>
      <c r="T133" s="2"/>
      <c r="U133" s="2"/>
      <c r="V133" s="2"/>
      <c r="W133" s="2"/>
      <c r="X133" s="2"/>
      <c r="Y133" s="2"/>
      <c r="Z133" s="2"/>
    </row>
    <row r="134" spans="1:26" ht="31.2" x14ac:dyDescent="0.3">
      <c r="A134" s="2"/>
      <c r="B134" s="110">
        <v>444294</v>
      </c>
      <c r="C134" s="111" t="s">
        <v>249</v>
      </c>
      <c r="D134" s="112">
        <v>45530</v>
      </c>
      <c r="E134" s="113">
        <v>19200000</v>
      </c>
      <c r="F134" s="114" t="s">
        <v>250</v>
      </c>
      <c r="G134" s="115" t="s">
        <v>247</v>
      </c>
      <c r="H134" s="24" t="s">
        <v>251</v>
      </c>
      <c r="I134" s="2"/>
      <c r="J134" s="2"/>
      <c r="K134" s="2"/>
      <c r="L134" s="2"/>
      <c r="M134" s="2"/>
      <c r="N134" s="2"/>
      <c r="O134" s="2"/>
      <c r="P134" s="2"/>
      <c r="Q134" s="2"/>
      <c r="R134" s="2"/>
      <c r="S134" s="2"/>
      <c r="T134" s="2"/>
      <c r="U134" s="2"/>
      <c r="V134" s="2"/>
      <c r="W134" s="2"/>
      <c r="X134" s="2"/>
      <c r="Y134" s="2"/>
      <c r="Z134" s="2"/>
    </row>
    <row r="135" spans="1:26" ht="31.2" x14ac:dyDescent="0.3">
      <c r="A135" s="2"/>
      <c r="B135" s="110">
        <v>444297</v>
      </c>
      <c r="C135" s="111" t="s">
        <v>252</v>
      </c>
      <c r="D135" s="112">
        <v>45547</v>
      </c>
      <c r="E135" s="116">
        <v>10500000</v>
      </c>
      <c r="F135" s="117" t="s">
        <v>253</v>
      </c>
      <c r="G135" s="115" t="s">
        <v>247</v>
      </c>
      <c r="H135" s="24" t="s">
        <v>254</v>
      </c>
      <c r="I135" s="2"/>
      <c r="J135" s="2"/>
      <c r="K135" s="2"/>
      <c r="L135" s="2"/>
      <c r="M135" s="2"/>
      <c r="N135" s="2"/>
      <c r="O135" s="2"/>
      <c r="P135" s="2"/>
      <c r="Q135" s="2"/>
      <c r="R135" s="2"/>
      <c r="S135" s="2"/>
      <c r="T135" s="2"/>
      <c r="U135" s="2"/>
      <c r="V135" s="2"/>
      <c r="W135" s="2"/>
      <c r="X135" s="2"/>
      <c r="Y135" s="2"/>
      <c r="Z135" s="2"/>
    </row>
    <row r="136" spans="1:26" ht="31.2" x14ac:dyDescent="0.3">
      <c r="A136" s="2"/>
      <c r="B136" s="110">
        <v>444298</v>
      </c>
      <c r="C136" s="111" t="s">
        <v>255</v>
      </c>
      <c r="D136" s="112">
        <v>45497</v>
      </c>
      <c r="E136" s="113">
        <v>12900000</v>
      </c>
      <c r="F136" s="114" t="s">
        <v>256</v>
      </c>
      <c r="G136" s="115" t="s">
        <v>247</v>
      </c>
      <c r="H136" s="24" t="s">
        <v>257</v>
      </c>
      <c r="I136" s="2"/>
      <c r="J136" s="2"/>
      <c r="K136" s="2"/>
      <c r="L136" s="2"/>
      <c r="M136" s="2"/>
      <c r="N136" s="2"/>
      <c r="O136" s="2"/>
      <c r="P136" s="2"/>
      <c r="Q136" s="2"/>
      <c r="R136" s="2"/>
      <c r="S136" s="2"/>
      <c r="T136" s="2"/>
      <c r="U136" s="2"/>
      <c r="V136" s="2"/>
      <c r="W136" s="2"/>
      <c r="X136" s="2"/>
      <c r="Y136" s="2"/>
      <c r="Z136" s="2"/>
    </row>
    <row r="137" spans="1:26" ht="61.8" customHeight="1" x14ac:dyDescent="0.3">
      <c r="A137" s="2"/>
      <c r="B137" s="110">
        <v>444299</v>
      </c>
      <c r="C137" s="111" t="s">
        <v>258</v>
      </c>
      <c r="D137" s="112">
        <v>45541</v>
      </c>
      <c r="E137" s="113">
        <v>144000000</v>
      </c>
      <c r="F137" s="114" t="s">
        <v>259</v>
      </c>
      <c r="G137" s="115" t="s">
        <v>247</v>
      </c>
      <c r="H137" s="24" t="s">
        <v>260</v>
      </c>
      <c r="I137" s="2"/>
      <c r="J137" s="2"/>
      <c r="K137" s="2"/>
      <c r="L137" s="2"/>
      <c r="M137" s="2"/>
      <c r="N137" s="2"/>
      <c r="O137" s="2"/>
      <c r="P137" s="2"/>
      <c r="Q137" s="2"/>
      <c r="R137" s="2"/>
      <c r="S137" s="2"/>
      <c r="T137" s="2"/>
      <c r="U137" s="2"/>
      <c r="V137" s="2"/>
      <c r="W137" s="2"/>
      <c r="X137" s="2"/>
      <c r="Y137" s="2"/>
      <c r="Z137" s="2"/>
    </row>
    <row r="138" spans="1:26" ht="31.2" x14ac:dyDescent="0.3">
      <c r="A138" s="2"/>
      <c r="B138" s="110">
        <v>444301</v>
      </c>
      <c r="C138" s="111" t="s">
        <v>261</v>
      </c>
      <c r="D138" s="112">
        <v>45539</v>
      </c>
      <c r="E138" s="113">
        <v>71500000</v>
      </c>
      <c r="F138" s="114" t="s">
        <v>262</v>
      </c>
      <c r="G138" s="115" t="s">
        <v>247</v>
      </c>
      <c r="H138" s="24" t="s">
        <v>263</v>
      </c>
      <c r="I138" s="2"/>
      <c r="J138" s="2"/>
      <c r="K138" s="2"/>
      <c r="L138" s="2"/>
      <c r="M138" s="2"/>
      <c r="N138" s="2"/>
      <c r="O138" s="2"/>
      <c r="P138" s="2"/>
      <c r="Q138" s="2"/>
      <c r="R138" s="2"/>
      <c r="S138" s="2"/>
      <c r="T138" s="2"/>
      <c r="U138" s="2"/>
      <c r="V138" s="2"/>
      <c r="W138" s="2"/>
      <c r="X138" s="2"/>
      <c r="Y138" s="2"/>
      <c r="Z138" s="2"/>
    </row>
    <row r="139" spans="1:26" ht="31.2" x14ac:dyDescent="0.3">
      <c r="A139" s="2"/>
      <c r="B139" s="110">
        <v>444302</v>
      </c>
      <c r="C139" s="111" t="s">
        <v>264</v>
      </c>
      <c r="D139" s="112">
        <v>45520</v>
      </c>
      <c r="E139" s="113">
        <v>20400000</v>
      </c>
      <c r="F139" s="118" t="s">
        <v>265</v>
      </c>
      <c r="G139" s="115" t="s">
        <v>247</v>
      </c>
      <c r="H139" s="24" t="s">
        <v>266</v>
      </c>
      <c r="I139" s="2"/>
      <c r="J139" s="2"/>
      <c r="K139" s="2"/>
      <c r="L139" s="2"/>
      <c r="M139" s="2"/>
      <c r="N139" s="2"/>
      <c r="O139" s="2"/>
      <c r="P139" s="2"/>
      <c r="Q139" s="2"/>
      <c r="R139" s="2"/>
      <c r="S139" s="2"/>
      <c r="T139" s="2"/>
      <c r="U139" s="2"/>
      <c r="V139" s="2"/>
      <c r="W139" s="2"/>
      <c r="X139" s="2"/>
      <c r="Y139" s="2"/>
      <c r="Z139" s="2"/>
    </row>
    <row r="140" spans="1:26" ht="31.2" x14ac:dyDescent="0.3">
      <c r="A140" s="2"/>
      <c r="B140" s="110">
        <v>444304</v>
      </c>
      <c r="C140" s="111" t="s">
        <v>267</v>
      </c>
      <c r="D140" s="112">
        <v>45553</v>
      </c>
      <c r="E140" s="113">
        <v>1620000000</v>
      </c>
      <c r="F140" s="114" t="s">
        <v>268</v>
      </c>
      <c r="G140" s="114" t="s">
        <v>247</v>
      </c>
      <c r="H140" s="25" t="s">
        <v>269</v>
      </c>
      <c r="I140" s="2"/>
      <c r="J140" s="2"/>
      <c r="K140" s="2"/>
      <c r="L140" s="2"/>
      <c r="M140" s="2"/>
      <c r="N140" s="2"/>
      <c r="O140" s="2"/>
      <c r="P140" s="2"/>
      <c r="Q140" s="2"/>
      <c r="R140" s="2"/>
      <c r="S140" s="2"/>
      <c r="T140" s="2"/>
      <c r="U140" s="2"/>
      <c r="V140" s="2"/>
      <c r="W140" s="2"/>
      <c r="X140" s="2"/>
      <c r="Y140" s="2"/>
      <c r="Z140" s="2"/>
    </row>
    <row r="141" spans="1:26" ht="31.2" x14ac:dyDescent="0.3">
      <c r="A141" s="2"/>
      <c r="B141" s="110">
        <v>444306</v>
      </c>
      <c r="C141" s="111" t="s">
        <v>270</v>
      </c>
      <c r="D141" s="112">
        <v>45520</v>
      </c>
      <c r="E141" s="113">
        <v>48000000</v>
      </c>
      <c r="F141" s="114" t="s">
        <v>271</v>
      </c>
      <c r="G141" s="114" t="s">
        <v>247</v>
      </c>
      <c r="H141" s="25" t="s">
        <v>272</v>
      </c>
      <c r="I141" s="2"/>
      <c r="J141" s="2"/>
      <c r="K141" s="2"/>
      <c r="L141" s="2"/>
      <c r="M141" s="2"/>
      <c r="N141" s="2"/>
      <c r="O141" s="2"/>
      <c r="P141" s="2"/>
      <c r="Q141" s="2"/>
      <c r="R141" s="2"/>
      <c r="S141" s="2"/>
      <c r="T141" s="2"/>
      <c r="U141" s="2"/>
      <c r="V141" s="2"/>
      <c r="W141" s="2"/>
      <c r="X141" s="2"/>
      <c r="Y141" s="2"/>
      <c r="Z141" s="2"/>
    </row>
    <row r="142" spans="1:26" ht="31.2" x14ac:dyDescent="0.3">
      <c r="A142" s="2"/>
      <c r="B142" s="110">
        <v>444307</v>
      </c>
      <c r="C142" s="111" t="s">
        <v>273</v>
      </c>
      <c r="D142" s="112">
        <v>45490</v>
      </c>
      <c r="E142" s="113">
        <v>30740000</v>
      </c>
      <c r="F142" s="114" t="s">
        <v>274</v>
      </c>
      <c r="G142" s="114" t="s">
        <v>275</v>
      </c>
      <c r="H142" s="25" t="s">
        <v>276</v>
      </c>
      <c r="I142" s="2"/>
      <c r="J142" s="2"/>
      <c r="K142" s="2"/>
      <c r="L142" s="2"/>
      <c r="M142" s="2"/>
      <c r="N142" s="2"/>
      <c r="O142" s="2"/>
      <c r="P142" s="2"/>
      <c r="Q142" s="2"/>
      <c r="R142" s="2"/>
      <c r="S142" s="2"/>
      <c r="T142" s="2"/>
      <c r="U142" s="2"/>
      <c r="V142" s="2"/>
      <c r="W142" s="2"/>
      <c r="X142" s="2"/>
      <c r="Y142" s="2"/>
      <c r="Z142" s="2"/>
    </row>
    <row r="143" spans="1:26" ht="31.2" x14ac:dyDescent="0.3">
      <c r="A143" s="2"/>
      <c r="B143" s="110">
        <v>444308</v>
      </c>
      <c r="C143" s="111" t="s">
        <v>277</v>
      </c>
      <c r="D143" s="119">
        <v>45490</v>
      </c>
      <c r="E143" s="113">
        <v>14969000</v>
      </c>
      <c r="F143" s="114" t="s">
        <v>278</v>
      </c>
      <c r="G143" s="114" t="s">
        <v>275</v>
      </c>
      <c r="H143" s="25" t="s">
        <v>279</v>
      </c>
      <c r="I143" s="2"/>
      <c r="J143" s="2"/>
      <c r="K143" s="2"/>
      <c r="L143" s="2"/>
      <c r="M143" s="2"/>
      <c r="N143" s="2"/>
      <c r="O143" s="2"/>
      <c r="P143" s="2"/>
      <c r="Q143" s="2"/>
      <c r="R143" s="2"/>
      <c r="S143" s="2"/>
      <c r="T143" s="2"/>
      <c r="U143" s="2"/>
      <c r="V143" s="2"/>
      <c r="W143" s="2"/>
      <c r="X143" s="2"/>
      <c r="Y143" s="2"/>
      <c r="Z143" s="2"/>
    </row>
    <row r="144" spans="1:26" ht="31.2" x14ac:dyDescent="0.3">
      <c r="A144" s="2"/>
      <c r="B144" s="244">
        <v>444314</v>
      </c>
      <c r="C144" s="245" t="s">
        <v>280</v>
      </c>
      <c r="D144" s="112">
        <v>45477</v>
      </c>
      <c r="E144" s="113">
        <v>90000000</v>
      </c>
      <c r="F144" s="114" t="s">
        <v>281</v>
      </c>
      <c r="G144" s="114" t="s">
        <v>247</v>
      </c>
      <c r="H144" s="25" t="s">
        <v>282</v>
      </c>
      <c r="I144" s="2"/>
      <c r="J144" s="2"/>
      <c r="K144" s="2"/>
      <c r="L144" s="2"/>
      <c r="M144" s="2"/>
      <c r="N144" s="2"/>
      <c r="O144" s="2"/>
      <c r="P144" s="2"/>
      <c r="Q144" s="2"/>
      <c r="R144" s="2"/>
      <c r="S144" s="2"/>
      <c r="T144" s="2"/>
      <c r="U144" s="2"/>
      <c r="V144" s="2"/>
      <c r="W144" s="2"/>
      <c r="X144" s="2"/>
      <c r="Y144" s="2"/>
      <c r="Z144" s="2"/>
    </row>
    <row r="145" spans="1:26" ht="31.2" x14ac:dyDescent="0.3">
      <c r="A145" s="2"/>
      <c r="B145" s="192"/>
      <c r="C145" s="192"/>
      <c r="D145" s="112">
        <v>45477</v>
      </c>
      <c r="E145" s="113">
        <v>110000000</v>
      </c>
      <c r="F145" s="114" t="s">
        <v>283</v>
      </c>
      <c r="G145" s="114" t="s">
        <v>247</v>
      </c>
      <c r="H145" s="25" t="s">
        <v>284</v>
      </c>
      <c r="I145" s="2"/>
      <c r="J145" s="2"/>
      <c r="K145" s="2"/>
      <c r="L145" s="2"/>
      <c r="M145" s="2"/>
      <c r="N145" s="2"/>
      <c r="O145" s="2"/>
      <c r="P145" s="2"/>
      <c r="Q145" s="2"/>
      <c r="R145" s="2"/>
      <c r="S145" s="2"/>
      <c r="T145" s="2"/>
      <c r="U145" s="2"/>
      <c r="V145" s="2"/>
      <c r="W145" s="2"/>
      <c r="X145" s="2"/>
      <c r="Y145" s="2"/>
      <c r="Z145" s="2"/>
    </row>
    <row r="146" spans="1:26" ht="31.2" x14ac:dyDescent="0.3">
      <c r="A146" s="2"/>
      <c r="B146" s="192"/>
      <c r="C146" s="192"/>
      <c r="D146" s="112">
        <v>45477</v>
      </c>
      <c r="E146" s="113">
        <v>80000000</v>
      </c>
      <c r="F146" s="118" t="s">
        <v>285</v>
      </c>
      <c r="G146" s="114" t="s">
        <v>247</v>
      </c>
      <c r="H146" s="25" t="s">
        <v>286</v>
      </c>
      <c r="I146" s="2"/>
      <c r="J146" s="2"/>
      <c r="K146" s="2"/>
      <c r="L146" s="2"/>
      <c r="M146" s="2"/>
      <c r="N146" s="2"/>
      <c r="O146" s="2"/>
      <c r="P146" s="2"/>
      <c r="Q146" s="2"/>
      <c r="R146" s="2"/>
      <c r="S146" s="2"/>
      <c r="T146" s="2"/>
      <c r="U146" s="2"/>
      <c r="V146" s="2"/>
      <c r="W146" s="2"/>
      <c r="X146" s="2"/>
      <c r="Y146" s="2"/>
      <c r="Z146" s="2"/>
    </row>
    <row r="147" spans="1:26" ht="31.2" x14ac:dyDescent="0.3">
      <c r="A147" s="2"/>
      <c r="B147" s="193"/>
      <c r="C147" s="193"/>
      <c r="D147" s="120">
        <v>45477</v>
      </c>
      <c r="E147" s="121">
        <v>120000000</v>
      </c>
      <c r="F147" s="122" t="s">
        <v>287</v>
      </c>
      <c r="G147" s="114" t="s">
        <v>247</v>
      </c>
      <c r="H147" s="25" t="s">
        <v>288</v>
      </c>
      <c r="I147" s="2"/>
      <c r="J147" s="2"/>
      <c r="K147" s="2"/>
      <c r="L147" s="2"/>
      <c r="M147" s="2"/>
      <c r="N147" s="2"/>
      <c r="O147" s="2"/>
      <c r="P147" s="2"/>
      <c r="Q147" s="2"/>
      <c r="R147" s="2"/>
      <c r="S147" s="2"/>
      <c r="T147" s="2"/>
      <c r="U147" s="2"/>
      <c r="V147" s="2"/>
      <c r="W147" s="2"/>
      <c r="X147" s="2"/>
      <c r="Y147" s="2"/>
      <c r="Z147" s="2"/>
    </row>
    <row r="148" spans="1:26" ht="31.2" x14ac:dyDescent="0.3">
      <c r="A148" s="2"/>
      <c r="B148" s="104">
        <v>444318</v>
      </c>
      <c r="C148" s="105" t="s">
        <v>289</v>
      </c>
      <c r="D148" s="106">
        <v>45520</v>
      </c>
      <c r="E148" s="107">
        <v>6110000</v>
      </c>
      <c r="F148" s="123" t="s">
        <v>290</v>
      </c>
      <c r="G148" s="114" t="s">
        <v>247</v>
      </c>
      <c r="H148" s="25" t="s">
        <v>291</v>
      </c>
      <c r="I148" s="2"/>
      <c r="J148" s="2"/>
      <c r="K148" s="2"/>
      <c r="L148" s="2"/>
      <c r="M148" s="2"/>
      <c r="N148" s="2"/>
      <c r="O148" s="2"/>
      <c r="P148" s="2"/>
      <c r="Q148" s="2"/>
      <c r="R148" s="2"/>
      <c r="S148" s="2"/>
      <c r="T148" s="2"/>
      <c r="U148" s="2"/>
      <c r="V148" s="2"/>
      <c r="W148" s="2"/>
      <c r="X148" s="2"/>
      <c r="Y148" s="2"/>
      <c r="Z148" s="2"/>
    </row>
    <row r="149" spans="1:26" ht="46.8" x14ac:dyDescent="0.3">
      <c r="A149" s="2"/>
      <c r="B149" s="110">
        <v>451493</v>
      </c>
      <c r="C149" s="111" t="s">
        <v>292</v>
      </c>
      <c r="D149" s="112">
        <v>45537</v>
      </c>
      <c r="E149" s="113">
        <v>45000000</v>
      </c>
      <c r="F149" s="124" t="s">
        <v>293</v>
      </c>
      <c r="G149" s="114" t="s">
        <v>247</v>
      </c>
      <c r="H149" s="25" t="s">
        <v>294</v>
      </c>
      <c r="I149" s="2"/>
      <c r="J149" s="2"/>
      <c r="K149" s="2"/>
      <c r="L149" s="2"/>
      <c r="M149" s="2"/>
      <c r="N149" s="2"/>
      <c r="O149" s="2"/>
      <c r="P149" s="2"/>
      <c r="Q149" s="2"/>
      <c r="R149" s="2"/>
      <c r="S149" s="2"/>
      <c r="T149" s="2"/>
      <c r="U149" s="2"/>
      <c r="V149" s="2"/>
      <c r="W149" s="2"/>
      <c r="X149" s="2"/>
      <c r="Y149" s="2"/>
      <c r="Z149" s="2"/>
    </row>
    <row r="150" spans="1:26" ht="31.2" x14ac:dyDescent="0.3">
      <c r="A150" s="2"/>
      <c r="B150" s="110">
        <v>451865</v>
      </c>
      <c r="C150" s="111" t="s">
        <v>295</v>
      </c>
      <c r="D150" s="112">
        <v>45547</v>
      </c>
      <c r="E150" s="113">
        <v>168000000</v>
      </c>
      <c r="F150" s="124" t="s">
        <v>281</v>
      </c>
      <c r="G150" s="114" t="s">
        <v>247</v>
      </c>
      <c r="H150" s="25" t="s">
        <v>296</v>
      </c>
      <c r="I150" s="2"/>
      <c r="J150" s="2"/>
      <c r="K150" s="2"/>
      <c r="L150" s="2"/>
      <c r="M150" s="2"/>
      <c r="N150" s="2"/>
      <c r="O150" s="2"/>
      <c r="P150" s="2"/>
      <c r="Q150" s="2"/>
      <c r="R150" s="2"/>
      <c r="S150" s="2"/>
      <c r="T150" s="2"/>
      <c r="U150" s="2"/>
      <c r="V150" s="2"/>
      <c r="W150" s="2"/>
      <c r="X150" s="2"/>
      <c r="Y150" s="2"/>
      <c r="Z150" s="2"/>
    </row>
    <row r="151" spans="1:26" ht="15.75" customHeight="1" x14ac:dyDescent="0.3">
      <c r="A151" s="2"/>
      <c r="B151" s="100"/>
      <c r="C151" s="100"/>
      <c r="D151" s="100"/>
      <c r="E151" s="100"/>
      <c r="F151" s="125"/>
      <c r="G151" s="100"/>
      <c r="H151" s="100"/>
      <c r="I151" s="2"/>
      <c r="J151" s="2"/>
      <c r="K151" s="2"/>
      <c r="L151" s="2"/>
      <c r="M151" s="2"/>
      <c r="N151" s="2"/>
      <c r="O151" s="2"/>
      <c r="P151" s="2"/>
      <c r="Q151" s="2"/>
      <c r="R151" s="2"/>
      <c r="S151" s="2"/>
      <c r="T151" s="2"/>
      <c r="U151" s="2"/>
      <c r="V151" s="2"/>
      <c r="W151" s="2"/>
      <c r="X151" s="2"/>
      <c r="Y151" s="2"/>
      <c r="Z151" s="2"/>
    </row>
    <row r="152" spans="1:26" ht="24" customHeight="1" x14ac:dyDescent="0.3">
      <c r="A152" s="4"/>
      <c r="B152" s="209" t="s">
        <v>297</v>
      </c>
      <c r="C152" s="210"/>
      <c r="D152" s="210"/>
      <c r="E152" s="210"/>
      <c r="F152" s="210"/>
      <c r="G152" s="210"/>
      <c r="H152" s="211"/>
      <c r="I152" s="8"/>
      <c r="J152" s="8"/>
      <c r="K152" s="8"/>
      <c r="L152" s="8"/>
      <c r="M152" s="8"/>
      <c r="N152" s="8"/>
      <c r="O152" s="8"/>
      <c r="P152" s="8"/>
      <c r="Q152" s="8"/>
      <c r="R152" s="8"/>
      <c r="S152" s="8"/>
      <c r="T152" s="8"/>
      <c r="U152" s="8"/>
      <c r="V152" s="8"/>
      <c r="W152" s="8"/>
      <c r="X152" s="8"/>
      <c r="Y152" s="8"/>
      <c r="Z152" s="8"/>
    </row>
    <row r="153" spans="1:26" ht="19.5" customHeight="1" x14ac:dyDescent="0.3">
      <c r="A153" s="9"/>
      <c r="B153" s="126" t="s">
        <v>298</v>
      </c>
      <c r="C153" s="126" t="s">
        <v>299</v>
      </c>
      <c r="D153" s="126" t="s">
        <v>300</v>
      </c>
      <c r="E153" s="126" t="s">
        <v>301</v>
      </c>
      <c r="F153" s="126" t="s">
        <v>302</v>
      </c>
      <c r="G153" s="126" t="s">
        <v>303</v>
      </c>
      <c r="H153" s="127" t="s">
        <v>304</v>
      </c>
      <c r="I153" s="10"/>
      <c r="J153" s="10"/>
      <c r="K153" s="10"/>
      <c r="L153" s="10"/>
      <c r="M153" s="10"/>
      <c r="N153" s="10"/>
      <c r="O153" s="10"/>
      <c r="P153" s="10"/>
      <c r="Q153" s="10"/>
      <c r="R153" s="10"/>
      <c r="S153" s="10"/>
      <c r="T153" s="10"/>
      <c r="U153" s="10"/>
      <c r="V153" s="10"/>
      <c r="W153" s="10"/>
      <c r="X153" s="10"/>
      <c r="Y153" s="10"/>
      <c r="Z153" s="10"/>
    </row>
    <row r="154" spans="1:26" ht="15.75" customHeight="1" x14ac:dyDescent="0.3">
      <c r="A154" s="4"/>
      <c r="B154" s="128">
        <v>100</v>
      </c>
      <c r="C154" s="129" t="s">
        <v>305</v>
      </c>
      <c r="D154" s="130">
        <f t="shared" ref="D154:F154" si="0">D155+D159+D162+D166+D169</f>
        <v>20435910506</v>
      </c>
      <c r="E154" s="130">
        <f t="shared" si="0"/>
        <v>3765698747</v>
      </c>
      <c r="F154" s="130">
        <f t="shared" si="0"/>
        <v>16670211759</v>
      </c>
      <c r="G154" s="131">
        <f t="shared" ref="G154:G166" si="1">E154/D154</f>
        <v>0.18426870414677085</v>
      </c>
      <c r="H154" s="196" t="s">
        <v>306</v>
      </c>
      <c r="I154" s="8"/>
      <c r="J154" s="8"/>
      <c r="K154" s="8"/>
      <c r="L154" s="8"/>
      <c r="M154" s="8"/>
      <c r="N154" s="8"/>
      <c r="O154" s="8"/>
      <c r="P154" s="8"/>
      <c r="Q154" s="8"/>
      <c r="R154" s="8"/>
      <c r="S154" s="8"/>
      <c r="T154" s="8"/>
      <c r="U154" s="8"/>
      <c r="V154" s="8"/>
      <c r="W154" s="8"/>
      <c r="X154" s="8"/>
      <c r="Y154" s="8"/>
      <c r="Z154" s="8"/>
    </row>
    <row r="155" spans="1:26" ht="15.75" customHeight="1" x14ac:dyDescent="0.3">
      <c r="A155" s="4"/>
      <c r="B155" s="132">
        <v>110</v>
      </c>
      <c r="C155" s="133" t="s">
        <v>307</v>
      </c>
      <c r="D155" s="134">
        <f t="shared" ref="D155:F155" si="2">D156+D157+D158</f>
        <v>14288900249</v>
      </c>
      <c r="E155" s="134">
        <f t="shared" si="2"/>
        <v>2354910219</v>
      </c>
      <c r="F155" s="134">
        <f t="shared" si="2"/>
        <v>11933990030</v>
      </c>
      <c r="G155" s="135">
        <f t="shared" si="1"/>
        <v>0.16480696050522201</v>
      </c>
      <c r="H155" s="197"/>
      <c r="I155" s="8"/>
      <c r="J155" s="8"/>
      <c r="K155" s="8"/>
      <c r="L155" s="8"/>
      <c r="M155" s="8"/>
      <c r="N155" s="8"/>
      <c r="O155" s="8"/>
      <c r="P155" s="8"/>
      <c r="Q155" s="8"/>
      <c r="R155" s="8"/>
      <c r="S155" s="8"/>
      <c r="T155" s="8"/>
      <c r="U155" s="8"/>
      <c r="V155" s="8"/>
      <c r="W155" s="8"/>
      <c r="X155" s="8"/>
      <c r="Y155" s="8"/>
      <c r="Z155" s="8"/>
    </row>
    <row r="156" spans="1:26" ht="15.75" customHeight="1" x14ac:dyDescent="0.3">
      <c r="A156" s="4"/>
      <c r="B156" s="136">
        <v>111</v>
      </c>
      <c r="C156" s="137" t="s">
        <v>308</v>
      </c>
      <c r="D156" s="138">
        <v>12846964476</v>
      </c>
      <c r="E156" s="138">
        <v>2270741119</v>
      </c>
      <c r="F156" s="139">
        <f t="shared" ref="F156:F158" si="3">D156-E156</f>
        <v>10576223357</v>
      </c>
      <c r="G156" s="140">
        <f t="shared" si="1"/>
        <v>0.17675312508585783</v>
      </c>
      <c r="H156" s="197"/>
      <c r="I156" s="8"/>
      <c r="J156" s="8"/>
      <c r="K156" s="8"/>
      <c r="L156" s="8"/>
      <c r="M156" s="8"/>
      <c r="N156" s="8"/>
      <c r="O156" s="8"/>
      <c r="P156" s="8"/>
      <c r="Q156" s="8"/>
      <c r="R156" s="8"/>
      <c r="S156" s="8"/>
      <c r="T156" s="8"/>
      <c r="U156" s="8"/>
      <c r="V156" s="8"/>
      <c r="W156" s="8"/>
      <c r="X156" s="8"/>
      <c r="Y156" s="8"/>
      <c r="Z156" s="8"/>
    </row>
    <row r="157" spans="1:26" ht="15.75" customHeight="1" x14ac:dyDescent="0.3">
      <c r="A157" s="4"/>
      <c r="B157" s="136">
        <v>113</v>
      </c>
      <c r="C157" s="137" t="s">
        <v>309</v>
      </c>
      <c r="D157" s="138">
        <v>342789600</v>
      </c>
      <c r="E157" s="138">
        <v>84169100</v>
      </c>
      <c r="F157" s="139">
        <f t="shared" si="3"/>
        <v>258620500</v>
      </c>
      <c r="G157" s="140">
        <f t="shared" si="1"/>
        <v>0.24554158002459817</v>
      </c>
      <c r="H157" s="197"/>
      <c r="I157" s="8"/>
      <c r="J157" s="8"/>
      <c r="K157" s="8"/>
      <c r="L157" s="8"/>
      <c r="M157" s="8"/>
      <c r="N157" s="8"/>
      <c r="O157" s="8"/>
      <c r="P157" s="8"/>
      <c r="Q157" s="8"/>
      <c r="R157" s="8"/>
      <c r="S157" s="8"/>
      <c r="T157" s="8"/>
      <c r="U157" s="8"/>
      <c r="V157" s="8"/>
      <c r="W157" s="8"/>
      <c r="X157" s="8"/>
      <c r="Y157" s="8"/>
      <c r="Z157" s="8"/>
    </row>
    <row r="158" spans="1:26" ht="15.75" customHeight="1" x14ac:dyDescent="0.3">
      <c r="A158" s="4"/>
      <c r="B158" s="136">
        <v>114</v>
      </c>
      <c r="C158" s="137" t="s">
        <v>310</v>
      </c>
      <c r="D158" s="138">
        <v>1099146173</v>
      </c>
      <c r="E158" s="141">
        <v>0</v>
      </c>
      <c r="F158" s="139">
        <f t="shared" si="3"/>
        <v>1099146173</v>
      </c>
      <c r="G158" s="140">
        <f t="shared" si="1"/>
        <v>0</v>
      </c>
      <c r="H158" s="197"/>
      <c r="I158" s="8"/>
      <c r="J158" s="8"/>
      <c r="K158" s="8"/>
      <c r="L158" s="8"/>
      <c r="M158" s="8"/>
      <c r="N158" s="8"/>
      <c r="O158" s="8"/>
      <c r="P158" s="8"/>
      <c r="Q158" s="8"/>
      <c r="R158" s="8"/>
      <c r="S158" s="8"/>
      <c r="T158" s="8"/>
      <c r="U158" s="8"/>
      <c r="V158" s="8"/>
      <c r="W158" s="8"/>
      <c r="X158" s="8"/>
      <c r="Y158" s="8"/>
      <c r="Z158" s="8"/>
    </row>
    <row r="159" spans="1:26" ht="15.75" customHeight="1" x14ac:dyDescent="0.3">
      <c r="A159" s="4"/>
      <c r="B159" s="132">
        <v>120</v>
      </c>
      <c r="C159" s="133" t="s">
        <v>311</v>
      </c>
      <c r="D159" s="134">
        <f t="shared" ref="D159:F159" si="4">D160+D161</f>
        <v>911400016</v>
      </c>
      <c r="E159" s="134">
        <f t="shared" si="4"/>
        <v>200853880</v>
      </c>
      <c r="F159" s="134">
        <f t="shared" si="4"/>
        <v>710546136</v>
      </c>
      <c r="G159" s="135">
        <f t="shared" si="1"/>
        <v>0.22037950019083608</v>
      </c>
      <c r="H159" s="197"/>
      <c r="I159" s="8"/>
      <c r="J159" s="8"/>
      <c r="K159" s="8"/>
      <c r="L159" s="8"/>
      <c r="M159" s="8"/>
      <c r="N159" s="8"/>
      <c r="O159" s="8"/>
      <c r="P159" s="8"/>
      <c r="Q159" s="8"/>
      <c r="R159" s="8"/>
      <c r="S159" s="8"/>
      <c r="T159" s="8"/>
      <c r="U159" s="8"/>
      <c r="V159" s="8"/>
      <c r="W159" s="8"/>
      <c r="X159" s="8"/>
      <c r="Y159" s="8"/>
      <c r="Z159" s="8"/>
    </row>
    <row r="160" spans="1:26" ht="15.75" customHeight="1" x14ac:dyDescent="0.3">
      <c r="A160" s="4"/>
      <c r="B160" s="136">
        <v>123</v>
      </c>
      <c r="C160" s="137" t="s">
        <v>312</v>
      </c>
      <c r="D160" s="138">
        <v>721577675</v>
      </c>
      <c r="E160" s="138">
        <v>164510627</v>
      </c>
      <c r="F160" s="139">
        <f t="shared" ref="F160:F161" si="5">D160-E160</f>
        <v>557067048</v>
      </c>
      <c r="G160" s="140">
        <f t="shared" si="1"/>
        <v>0.22798741244315798</v>
      </c>
      <c r="H160" s="197"/>
      <c r="I160" s="8"/>
      <c r="J160" s="8"/>
      <c r="K160" s="8"/>
      <c r="L160" s="8"/>
      <c r="M160" s="8"/>
      <c r="N160" s="8"/>
      <c r="O160" s="8"/>
      <c r="P160" s="8"/>
      <c r="Q160" s="8"/>
      <c r="R160" s="8"/>
      <c r="S160" s="8"/>
      <c r="T160" s="8"/>
      <c r="U160" s="8"/>
      <c r="V160" s="8"/>
      <c r="W160" s="8"/>
      <c r="X160" s="8"/>
      <c r="Y160" s="8"/>
      <c r="Z160" s="8"/>
    </row>
    <row r="161" spans="1:26" ht="15.75" customHeight="1" x14ac:dyDescent="0.3">
      <c r="A161" s="4"/>
      <c r="B161" s="136">
        <v>125</v>
      </c>
      <c r="C161" s="137" t="s">
        <v>313</v>
      </c>
      <c r="D161" s="138">
        <v>189822341</v>
      </c>
      <c r="E161" s="138">
        <v>36343253</v>
      </c>
      <c r="F161" s="139">
        <f t="shared" si="5"/>
        <v>153479088</v>
      </c>
      <c r="G161" s="140">
        <f t="shared" si="1"/>
        <v>0.1914593024642974</v>
      </c>
      <c r="H161" s="197"/>
      <c r="I161" s="8"/>
      <c r="J161" s="8"/>
      <c r="K161" s="8"/>
      <c r="L161" s="8"/>
      <c r="M161" s="8"/>
      <c r="N161" s="8"/>
      <c r="O161" s="8"/>
      <c r="P161" s="8"/>
      <c r="Q161" s="8"/>
      <c r="R161" s="8"/>
      <c r="S161" s="8"/>
      <c r="T161" s="8"/>
      <c r="U161" s="8"/>
      <c r="V161" s="8"/>
      <c r="W161" s="8"/>
      <c r="X161" s="8"/>
      <c r="Y161" s="8"/>
      <c r="Z161" s="8"/>
    </row>
    <row r="162" spans="1:26" ht="15.75" customHeight="1" x14ac:dyDescent="0.3">
      <c r="A162" s="4"/>
      <c r="B162" s="132">
        <v>130</v>
      </c>
      <c r="C162" s="133" t="s">
        <v>314</v>
      </c>
      <c r="D162" s="134">
        <f t="shared" ref="D162:F162" si="6">D163+D164+D165</f>
        <v>3535917710</v>
      </c>
      <c r="E162" s="134">
        <f t="shared" si="6"/>
        <v>703856994</v>
      </c>
      <c r="F162" s="134">
        <f t="shared" si="6"/>
        <v>2832060716</v>
      </c>
      <c r="G162" s="142">
        <f t="shared" si="1"/>
        <v>0.1990592122688285</v>
      </c>
      <c r="H162" s="197"/>
      <c r="I162" s="8"/>
      <c r="J162" s="8"/>
      <c r="K162" s="8"/>
      <c r="L162" s="8"/>
      <c r="M162" s="8"/>
      <c r="N162" s="8"/>
      <c r="O162" s="8"/>
      <c r="P162" s="8"/>
      <c r="Q162" s="8"/>
      <c r="R162" s="8"/>
      <c r="S162" s="8"/>
      <c r="T162" s="8"/>
      <c r="U162" s="8"/>
      <c r="V162" s="8"/>
      <c r="W162" s="8"/>
      <c r="X162" s="8"/>
      <c r="Y162" s="8"/>
      <c r="Z162" s="8"/>
    </row>
    <row r="163" spans="1:26" ht="15.75" customHeight="1" x14ac:dyDescent="0.3">
      <c r="A163" s="4"/>
      <c r="B163" s="136">
        <v>131</v>
      </c>
      <c r="C163" s="137" t="s">
        <v>315</v>
      </c>
      <c r="D163" s="138">
        <v>530611707</v>
      </c>
      <c r="E163" s="138">
        <v>2350000</v>
      </c>
      <c r="F163" s="139">
        <f t="shared" ref="F163:F165" si="7">D163-E163</f>
        <v>528261707</v>
      </c>
      <c r="G163" s="140">
        <f t="shared" si="1"/>
        <v>4.4288506435083237E-3</v>
      </c>
      <c r="H163" s="197"/>
      <c r="I163" s="8"/>
      <c r="J163" s="8"/>
      <c r="K163" s="8"/>
      <c r="L163" s="8"/>
      <c r="M163" s="8"/>
      <c r="N163" s="8"/>
      <c r="O163" s="8"/>
      <c r="P163" s="8"/>
      <c r="Q163" s="8"/>
      <c r="R163" s="8"/>
      <c r="S163" s="8"/>
      <c r="T163" s="8"/>
      <c r="U163" s="8"/>
      <c r="V163" s="8"/>
      <c r="W163" s="8"/>
      <c r="X163" s="8"/>
      <c r="Y163" s="8"/>
      <c r="Z163" s="8"/>
    </row>
    <row r="164" spans="1:26" ht="15.75" customHeight="1" x14ac:dyDescent="0.3">
      <c r="A164" s="4"/>
      <c r="B164" s="136">
        <v>133</v>
      </c>
      <c r="C164" s="137" t="s">
        <v>316</v>
      </c>
      <c r="D164" s="138">
        <v>2880506003</v>
      </c>
      <c r="E164" s="138">
        <v>677086994</v>
      </c>
      <c r="F164" s="139">
        <f t="shared" si="7"/>
        <v>2203419009</v>
      </c>
      <c r="G164" s="140">
        <f t="shared" si="1"/>
        <v>0.2350583520030248</v>
      </c>
      <c r="H164" s="197"/>
      <c r="I164" s="8"/>
      <c r="J164" s="8"/>
      <c r="K164" s="8"/>
      <c r="L164" s="8"/>
      <c r="M164" s="8"/>
      <c r="N164" s="8"/>
      <c r="O164" s="8"/>
      <c r="P164" s="8"/>
      <c r="Q164" s="8"/>
      <c r="R164" s="8"/>
      <c r="S164" s="8"/>
      <c r="T164" s="8"/>
      <c r="U164" s="8"/>
      <c r="V164" s="8"/>
      <c r="W164" s="8"/>
      <c r="X164" s="8"/>
      <c r="Y164" s="8"/>
      <c r="Z164" s="8"/>
    </row>
    <row r="165" spans="1:26" ht="29.25" customHeight="1" x14ac:dyDescent="0.3">
      <c r="A165" s="4"/>
      <c r="B165" s="136">
        <v>137</v>
      </c>
      <c r="C165" s="137" t="s">
        <v>317</v>
      </c>
      <c r="D165" s="138">
        <v>124800000</v>
      </c>
      <c r="E165" s="138">
        <v>24420000</v>
      </c>
      <c r="F165" s="139">
        <f t="shared" si="7"/>
        <v>100380000</v>
      </c>
      <c r="G165" s="140">
        <f t="shared" si="1"/>
        <v>0.19567307692307692</v>
      </c>
      <c r="H165" s="197"/>
      <c r="I165" s="8"/>
      <c r="J165" s="8"/>
      <c r="K165" s="8"/>
      <c r="L165" s="8"/>
      <c r="M165" s="8"/>
      <c r="N165" s="8"/>
      <c r="O165" s="8"/>
      <c r="P165" s="8"/>
      <c r="Q165" s="8"/>
      <c r="R165" s="8"/>
      <c r="S165" s="8"/>
      <c r="T165" s="8"/>
      <c r="U165" s="8"/>
      <c r="V165" s="8"/>
      <c r="W165" s="8"/>
      <c r="X165" s="8"/>
      <c r="Y165" s="8"/>
      <c r="Z165" s="8"/>
    </row>
    <row r="166" spans="1:26" ht="15.75" customHeight="1" x14ac:dyDescent="0.3">
      <c r="A166" s="4"/>
      <c r="B166" s="132">
        <v>140</v>
      </c>
      <c r="C166" s="133" t="s">
        <v>318</v>
      </c>
      <c r="D166" s="134">
        <f t="shared" ref="D166:F166" si="8">D167+D168</f>
        <v>637600000</v>
      </c>
      <c r="E166" s="134">
        <f t="shared" si="8"/>
        <v>151279167</v>
      </c>
      <c r="F166" s="134">
        <f t="shared" si="8"/>
        <v>486320833</v>
      </c>
      <c r="G166" s="142">
        <f t="shared" si="1"/>
        <v>0.23726343632371394</v>
      </c>
      <c r="H166" s="197"/>
      <c r="I166" s="8"/>
      <c r="J166" s="8"/>
      <c r="K166" s="8"/>
      <c r="L166" s="8"/>
      <c r="M166" s="8"/>
      <c r="N166" s="8"/>
      <c r="O166" s="8"/>
      <c r="P166" s="8"/>
      <c r="Q166" s="8"/>
      <c r="R166" s="8"/>
      <c r="S166" s="8"/>
      <c r="T166" s="8"/>
      <c r="U166" s="8"/>
      <c r="V166" s="8"/>
      <c r="W166" s="8"/>
      <c r="X166" s="8"/>
      <c r="Y166" s="8"/>
      <c r="Z166" s="8"/>
    </row>
    <row r="167" spans="1:26" ht="15.75" customHeight="1" x14ac:dyDescent="0.3">
      <c r="A167" s="4"/>
      <c r="B167" s="136">
        <v>144</v>
      </c>
      <c r="C167" s="137" t="s">
        <v>319</v>
      </c>
      <c r="D167" s="138">
        <v>0</v>
      </c>
      <c r="E167" s="138">
        <v>0</v>
      </c>
      <c r="F167" s="139">
        <f t="shared" ref="F167:F168" si="9">D167-E167</f>
        <v>0</v>
      </c>
      <c r="G167" s="140">
        <v>0</v>
      </c>
      <c r="H167" s="197"/>
      <c r="I167" s="8"/>
      <c r="J167" s="8"/>
      <c r="K167" s="8"/>
      <c r="L167" s="8"/>
      <c r="M167" s="8"/>
      <c r="N167" s="8"/>
      <c r="O167" s="8"/>
      <c r="P167" s="8"/>
      <c r="Q167" s="8"/>
      <c r="R167" s="8"/>
      <c r="S167" s="8"/>
      <c r="T167" s="8"/>
      <c r="U167" s="8"/>
      <c r="V167" s="8"/>
      <c r="W167" s="8"/>
      <c r="X167" s="8"/>
      <c r="Y167" s="8"/>
      <c r="Z167" s="8"/>
    </row>
    <row r="168" spans="1:26" ht="15.75" customHeight="1" x14ac:dyDescent="0.3">
      <c r="A168" s="4"/>
      <c r="B168" s="136">
        <v>145</v>
      </c>
      <c r="C168" s="137" t="s">
        <v>320</v>
      </c>
      <c r="D168" s="138">
        <v>637600000</v>
      </c>
      <c r="E168" s="138">
        <v>151279167</v>
      </c>
      <c r="F168" s="139">
        <f t="shared" si="9"/>
        <v>486320833</v>
      </c>
      <c r="G168" s="140">
        <f t="shared" ref="G168:G202" si="10">E168/D168</f>
        <v>0.23726343632371394</v>
      </c>
      <c r="H168" s="197"/>
      <c r="I168" s="8"/>
      <c r="J168" s="8"/>
      <c r="K168" s="8"/>
      <c r="L168" s="8"/>
      <c r="M168" s="8"/>
      <c r="N168" s="8"/>
      <c r="O168" s="8"/>
      <c r="P168" s="8"/>
      <c r="Q168" s="8"/>
      <c r="R168" s="8"/>
      <c r="S168" s="8"/>
      <c r="T168" s="8"/>
      <c r="U168" s="8"/>
      <c r="V168" s="8"/>
      <c r="W168" s="8"/>
      <c r="X168" s="8"/>
      <c r="Y168" s="8"/>
      <c r="Z168" s="8"/>
    </row>
    <row r="169" spans="1:26" ht="15.75" customHeight="1" x14ac:dyDescent="0.3">
      <c r="A169" s="4"/>
      <c r="B169" s="132">
        <v>190</v>
      </c>
      <c r="C169" s="133" t="s">
        <v>321</v>
      </c>
      <c r="D169" s="134">
        <f t="shared" ref="D169:F169" si="11">D170</f>
        <v>1062092531</v>
      </c>
      <c r="E169" s="134">
        <f t="shared" si="11"/>
        <v>354798487</v>
      </c>
      <c r="F169" s="134">
        <f t="shared" si="11"/>
        <v>707294044</v>
      </c>
      <c r="G169" s="142">
        <f t="shared" si="10"/>
        <v>0.33405609835702726</v>
      </c>
      <c r="H169" s="197"/>
      <c r="I169" s="8"/>
      <c r="J169" s="8"/>
      <c r="K169" s="8"/>
      <c r="L169" s="8"/>
      <c r="M169" s="8"/>
      <c r="N169" s="8"/>
      <c r="O169" s="8"/>
      <c r="P169" s="8"/>
      <c r="Q169" s="8"/>
      <c r="R169" s="8"/>
      <c r="S169" s="8"/>
      <c r="T169" s="8"/>
      <c r="U169" s="8"/>
      <c r="V169" s="8"/>
      <c r="W169" s="8"/>
      <c r="X169" s="8"/>
      <c r="Y169" s="8"/>
      <c r="Z169" s="8"/>
    </row>
    <row r="170" spans="1:26" ht="15.75" customHeight="1" x14ac:dyDescent="0.3">
      <c r="A170" s="4"/>
      <c r="B170" s="136">
        <v>199</v>
      </c>
      <c r="C170" s="137" t="s">
        <v>321</v>
      </c>
      <c r="D170" s="138">
        <v>1062092531</v>
      </c>
      <c r="E170" s="138">
        <v>354798487</v>
      </c>
      <c r="F170" s="139">
        <f>D170-E170</f>
        <v>707294044</v>
      </c>
      <c r="G170" s="140">
        <f t="shared" si="10"/>
        <v>0.33405609835702726</v>
      </c>
      <c r="H170" s="197"/>
      <c r="I170" s="8"/>
      <c r="J170" s="8"/>
      <c r="K170" s="8"/>
      <c r="L170" s="8"/>
      <c r="M170" s="8"/>
      <c r="N170" s="8"/>
      <c r="O170" s="8"/>
      <c r="P170" s="8"/>
      <c r="Q170" s="8"/>
      <c r="R170" s="8"/>
      <c r="S170" s="8"/>
      <c r="T170" s="8"/>
      <c r="U170" s="8"/>
      <c r="V170" s="8"/>
      <c r="W170" s="8"/>
      <c r="X170" s="8"/>
      <c r="Y170" s="8"/>
      <c r="Z170" s="8"/>
    </row>
    <row r="171" spans="1:26" ht="15.75" customHeight="1" x14ac:dyDescent="0.3">
      <c r="A171" s="4"/>
      <c r="B171" s="128">
        <v>200</v>
      </c>
      <c r="C171" s="129" t="s">
        <v>322</v>
      </c>
      <c r="D171" s="130">
        <f t="shared" ref="D171:F171" si="12">D172+D177+D181+D185+D190+D194+D203+D205+D208</f>
        <v>5558580000</v>
      </c>
      <c r="E171" s="130">
        <f t="shared" si="12"/>
        <v>702359850</v>
      </c>
      <c r="F171" s="130">
        <f t="shared" si="12"/>
        <v>4856220150</v>
      </c>
      <c r="G171" s="143">
        <f t="shared" si="10"/>
        <v>0.12635598480187385</v>
      </c>
      <c r="H171" s="197"/>
      <c r="I171" s="8"/>
      <c r="J171" s="8"/>
      <c r="K171" s="8"/>
      <c r="L171" s="8"/>
      <c r="M171" s="8"/>
      <c r="N171" s="8"/>
      <c r="O171" s="8"/>
      <c r="P171" s="8"/>
      <c r="Q171" s="8"/>
      <c r="R171" s="8"/>
      <c r="S171" s="8"/>
      <c r="T171" s="8"/>
      <c r="U171" s="8"/>
      <c r="V171" s="8"/>
      <c r="W171" s="8"/>
      <c r="X171" s="8"/>
      <c r="Y171" s="8"/>
      <c r="Z171" s="8"/>
    </row>
    <row r="172" spans="1:26" ht="15.75" customHeight="1" x14ac:dyDescent="0.3">
      <c r="A172" s="4"/>
      <c r="B172" s="132">
        <v>210</v>
      </c>
      <c r="C172" s="133" t="s">
        <v>323</v>
      </c>
      <c r="D172" s="134">
        <f t="shared" ref="D172:F172" si="13">D173+D174+D175+D176</f>
        <v>400800000</v>
      </c>
      <c r="E172" s="134">
        <f t="shared" si="13"/>
        <v>35332139</v>
      </c>
      <c r="F172" s="134">
        <f t="shared" si="13"/>
        <v>365467861</v>
      </c>
      <c r="G172" s="142">
        <f t="shared" si="10"/>
        <v>8.8154039421157682E-2</v>
      </c>
      <c r="H172" s="197"/>
      <c r="I172" s="8"/>
      <c r="J172" s="8"/>
      <c r="K172" s="8"/>
      <c r="L172" s="8"/>
      <c r="M172" s="8"/>
      <c r="N172" s="8"/>
      <c r="O172" s="8"/>
      <c r="P172" s="8"/>
      <c r="Q172" s="8"/>
      <c r="R172" s="8"/>
      <c r="S172" s="8"/>
      <c r="T172" s="8"/>
      <c r="U172" s="8"/>
      <c r="V172" s="8"/>
      <c r="W172" s="8"/>
      <c r="X172" s="8"/>
      <c r="Y172" s="8"/>
      <c r="Z172" s="8"/>
    </row>
    <row r="173" spans="1:26" ht="15.75" customHeight="1" x14ac:dyDescent="0.3">
      <c r="A173" s="4"/>
      <c r="B173" s="136">
        <v>211</v>
      </c>
      <c r="C173" s="137" t="s">
        <v>324</v>
      </c>
      <c r="D173" s="138">
        <v>264600000</v>
      </c>
      <c r="E173" s="138">
        <v>9047000</v>
      </c>
      <c r="F173" s="139">
        <f t="shared" ref="F173:F176" si="14">D173-E173</f>
        <v>255553000</v>
      </c>
      <c r="G173" s="140">
        <f t="shared" si="10"/>
        <v>3.4191232048374903E-2</v>
      </c>
      <c r="H173" s="197"/>
      <c r="I173" s="8"/>
      <c r="J173" s="8"/>
      <c r="K173" s="8"/>
      <c r="L173" s="8"/>
      <c r="M173" s="8"/>
      <c r="N173" s="8"/>
      <c r="O173" s="8"/>
      <c r="P173" s="8"/>
      <c r="Q173" s="8"/>
      <c r="R173" s="8"/>
      <c r="S173" s="8"/>
      <c r="T173" s="8"/>
      <c r="U173" s="8"/>
      <c r="V173" s="8"/>
      <c r="W173" s="8"/>
      <c r="X173" s="8"/>
      <c r="Y173" s="8"/>
      <c r="Z173" s="8"/>
    </row>
    <row r="174" spans="1:26" ht="15.75" customHeight="1" x14ac:dyDescent="0.3">
      <c r="A174" s="4"/>
      <c r="B174" s="136">
        <v>212</v>
      </c>
      <c r="C174" s="137" t="s">
        <v>325</v>
      </c>
      <c r="D174" s="138">
        <v>57000000</v>
      </c>
      <c r="E174" s="138">
        <v>13222003</v>
      </c>
      <c r="F174" s="139">
        <f t="shared" si="14"/>
        <v>43777997</v>
      </c>
      <c r="G174" s="140">
        <f t="shared" si="10"/>
        <v>0.23196496491228069</v>
      </c>
      <c r="H174" s="197"/>
      <c r="I174" s="8"/>
      <c r="J174" s="8"/>
      <c r="K174" s="8"/>
      <c r="L174" s="8"/>
      <c r="M174" s="8"/>
      <c r="N174" s="8"/>
      <c r="O174" s="8"/>
      <c r="P174" s="8"/>
      <c r="Q174" s="8"/>
      <c r="R174" s="8"/>
      <c r="S174" s="8"/>
      <c r="T174" s="8"/>
      <c r="U174" s="8"/>
      <c r="V174" s="8"/>
      <c r="W174" s="8"/>
      <c r="X174" s="8"/>
      <c r="Y174" s="8"/>
      <c r="Z174" s="8"/>
    </row>
    <row r="175" spans="1:26" ht="27.75" customHeight="1" x14ac:dyDescent="0.3">
      <c r="A175" s="4"/>
      <c r="B175" s="136">
        <v>214</v>
      </c>
      <c r="C175" s="137" t="s">
        <v>326</v>
      </c>
      <c r="D175" s="138">
        <v>78000000</v>
      </c>
      <c r="E175" s="138">
        <v>13063136</v>
      </c>
      <c r="F175" s="139">
        <f t="shared" si="14"/>
        <v>64936864</v>
      </c>
      <c r="G175" s="140">
        <f t="shared" si="10"/>
        <v>0.16747610256410256</v>
      </c>
      <c r="H175" s="197"/>
      <c r="I175" s="8"/>
      <c r="J175" s="8"/>
      <c r="K175" s="8"/>
      <c r="L175" s="8"/>
      <c r="M175" s="8"/>
      <c r="N175" s="8"/>
      <c r="O175" s="8"/>
      <c r="P175" s="8"/>
      <c r="Q175" s="8"/>
      <c r="R175" s="8"/>
      <c r="S175" s="8"/>
      <c r="T175" s="8"/>
      <c r="U175" s="8"/>
      <c r="V175" s="8"/>
      <c r="W175" s="8"/>
      <c r="X175" s="8"/>
      <c r="Y175" s="8"/>
      <c r="Z175" s="8"/>
    </row>
    <row r="176" spans="1:26" ht="15.75" customHeight="1" x14ac:dyDescent="0.3">
      <c r="A176" s="4"/>
      <c r="B176" s="144">
        <v>215</v>
      </c>
      <c r="C176" s="145" t="s">
        <v>327</v>
      </c>
      <c r="D176" s="146">
        <v>1200000</v>
      </c>
      <c r="E176" s="146">
        <v>0</v>
      </c>
      <c r="F176" s="139">
        <f t="shared" si="14"/>
        <v>1200000</v>
      </c>
      <c r="G176" s="140">
        <f t="shared" si="10"/>
        <v>0</v>
      </c>
      <c r="H176" s="197"/>
      <c r="I176" s="8"/>
      <c r="J176" s="8"/>
      <c r="K176" s="8"/>
      <c r="L176" s="8"/>
      <c r="M176" s="8"/>
      <c r="N176" s="8"/>
      <c r="O176" s="8"/>
      <c r="P176" s="8"/>
      <c r="Q176" s="8"/>
      <c r="R176" s="8"/>
      <c r="S176" s="8"/>
      <c r="T176" s="8"/>
      <c r="U176" s="8"/>
      <c r="V176" s="8"/>
      <c r="W176" s="8"/>
      <c r="X176" s="8"/>
      <c r="Y176" s="8"/>
      <c r="Z176" s="8"/>
    </row>
    <row r="177" spans="1:26" ht="15.75" customHeight="1" x14ac:dyDescent="0.3">
      <c r="A177" s="4"/>
      <c r="B177" s="132">
        <v>220</v>
      </c>
      <c r="C177" s="133" t="s">
        <v>328</v>
      </c>
      <c r="D177" s="134">
        <f t="shared" ref="D177:F177" si="15">D178+D179+D180</f>
        <v>8000000</v>
      </c>
      <c r="E177" s="134">
        <f t="shared" si="15"/>
        <v>0</v>
      </c>
      <c r="F177" s="134">
        <f t="shared" si="15"/>
        <v>8000000</v>
      </c>
      <c r="G177" s="142">
        <f t="shared" si="10"/>
        <v>0</v>
      </c>
      <c r="H177" s="197"/>
      <c r="I177" s="8"/>
      <c r="J177" s="8"/>
      <c r="K177" s="8"/>
      <c r="L177" s="8"/>
      <c r="M177" s="8"/>
      <c r="N177" s="8"/>
      <c r="O177" s="8"/>
      <c r="P177" s="8"/>
      <c r="Q177" s="8"/>
      <c r="R177" s="8"/>
      <c r="S177" s="8"/>
      <c r="T177" s="8"/>
      <c r="U177" s="8"/>
      <c r="V177" s="8"/>
      <c r="W177" s="8"/>
      <c r="X177" s="8"/>
      <c r="Y177" s="8"/>
      <c r="Z177" s="8"/>
    </row>
    <row r="178" spans="1:26" ht="15.75" customHeight="1" x14ac:dyDescent="0.3">
      <c r="A178" s="4"/>
      <c r="B178" s="136">
        <v>221</v>
      </c>
      <c r="C178" s="137" t="s">
        <v>329</v>
      </c>
      <c r="D178" s="138">
        <v>3000000</v>
      </c>
      <c r="E178" s="138">
        <v>0</v>
      </c>
      <c r="F178" s="139">
        <f t="shared" ref="F178:F180" si="16">D178-E178</f>
        <v>3000000</v>
      </c>
      <c r="G178" s="140">
        <f t="shared" si="10"/>
        <v>0</v>
      </c>
      <c r="H178" s="197"/>
      <c r="I178" s="8"/>
      <c r="J178" s="8"/>
      <c r="K178" s="8"/>
      <c r="L178" s="8"/>
      <c r="M178" s="8"/>
      <c r="N178" s="8"/>
      <c r="O178" s="8"/>
      <c r="P178" s="8"/>
      <c r="Q178" s="8"/>
      <c r="R178" s="8"/>
      <c r="S178" s="8"/>
      <c r="T178" s="8"/>
      <c r="U178" s="8"/>
      <c r="V178" s="8"/>
      <c r="W178" s="8"/>
      <c r="X178" s="8"/>
      <c r="Y178" s="8"/>
      <c r="Z178" s="8"/>
    </row>
    <row r="179" spans="1:26" ht="15.75" customHeight="1" x14ac:dyDescent="0.3">
      <c r="A179" s="4"/>
      <c r="B179" s="136">
        <v>222</v>
      </c>
      <c r="C179" s="137" t="s">
        <v>330</v>
      </c>
      <c r="D179" s="138">
        <v>2500000</v>
      </c>
      <c r="E179" s="138">
        <v>0</v>
      </c>
      <c r="F179" s="139">
        <f t="shared" si="16"/>
        <v>2500000</v>
      </c>
      <c r="G179" s="140">
        <f t="shared" si="10"/>
        <v>0</v>
      </c>
      <c r="H179" s="197"/>
      <c r="I179" s="8"/>
      <c r="J179" s="8"/>
      <c r="K179" s="8"/>
      <c r="L179" s="8"/>
      <c r="M179" s="8"/>
      <c r="N179" s="8"/>
      <c r="O179" s="8"/>
      <c r="P179" s="8"/>
      <c r="Q179" s="8"/>
      <c r="R179" s="8"/>
      <c r="S179" s="8"/>
      <c r="T179" s="8"/>
      <c r="U179" s="8"/>
      <c r="V179" s="8"/>
      <c r="W179" s="8"/>
      <c r="X179" s="8"/>
      <c r="Y179" s="8"/>
      <c r="Z179" s="8"/>
    </row>
    <row r="180" spans="1:26" ht="15.75" customHeight="1" x14ac:dyDescent="0.3">
      <c r="A180" s="4"/>
      <c r="B180" s="136">
        <v>223</v>
      </c>
      <c r="C180" s="137" t="s">
        <v>331</v>
      </c>
      <c r="D180" s="138">
        <v>2500000</v>
      </c>
      <c r="E180" s="138">
        <v>0</v>
      </c>
      <c r="F180" s="139">
        <f t="shared" si="16"/>
        <v>2500000</v>
      </c>
      <c r="G180" s="140">
        <f t="shared" si="10"/>
        <v>0</v>
      </c>
      <c r="H180" s="197"/>
      <c r="I180" s="8"/>
      <c r="J180" s="8"/>
      <c r="K180" s="8"/>
      <c r="L180" s="8"/>
      <c r="M180" s="8"/>
      <c r="N180" s="8"/>
      <c r="O180" s="8"/>
      <c r="P180" s="8"/>
      <c r="Q180" s="8"/>
      <c r="R180" s="8"/>
      <c r="S180" s="8"/>
      <c r="T180" s="8"/>
      <c r="U180" s="8"/>
      <c r="V180" s="8"/>
      <c r="W180" s="8"/>
      <c r="X180" s="8"/>
      <c r="Y180" s="8"/>
      <c r="Z180" s="8"/>
    </row>
    <row r="181" spans="1:26" ht="15.75" customHeight="1" x14ac:dyDescent="0.3">
      <c r="A181" s="4"/>
      <c r="B181" s="132">
        <v>230</v>
      </c>
      <c r="C181" s="133" t="s">
        <v>332</v>
      </c>
      <c r="D181" s="134">
        <f t="shared" ref="D181:F181" si="17">D182+D183+D184</f>
        <v>677000000</v>
      </c>
      <c r="E181" s="134">
        <f t="shared" si="17"/>
        <v>95445003</v>
      </c>
      <c r="F181" s="134">
        <f t="shared" si="17"/>
        <v>581554997</v>
      </c>
      <c r="G181" s="142">
        <f t="shared" si="10"/>
        <v>0.14098227917282127</v>
      </c>
      <c r="H181" s="197"/>
      <c r="I181" s="8"/>
      <c r="J181" s="8"/>
      <c r="K181" s="8"/>
      <c r="L181" s="8"/>
      <c r="M181" s="8"/>
      <c r="N181" s="8"/>
      <c r="O181" s="8"/>
      <c r="P181" s="8"/>
      <c r="Q181" s="8"/>
      <c r="R181" s="8"/>
      <c r="S181" s="8"/>
      <c r="T181" s="8"/>
      <c r="U181" s="8"/>
      <c r="V181" s="8"/>
      <c r="W181" s="8"/>
      <c r="X181" s="8"/>
      <c r="Y181" s="8"/>
      <c r="Z181" s="8"/>
    </row>
    <row r="182" spans="1:26" ht="15.75" customHeight="1" x14ac:dyDescent="0.3">
      <c r="A182" s="4"/>
      <c r="B182" s="136">
        <v>231</v>
      </c>
      <c r="C182" s="137" t="s">
        <v>333</v>
      </c>
      <c r="D182" s="138">
        <v>204000000</v>
      </c>
      <c r="E182" s="138">
        <v>18226000</v>
      </c>
      <c r="F182" s="139">
        <f t="shared" ref="F182:F184" si="18">D182-E182</f>
        <v>185774000</v>
      </c>
      <c r="G182" s="140">
        <f t="shared" si="10"/>
        <v>8.9343137254901964E-2</v>
      </c>
      <c r="H182" s="197"/>
      <c r="I182" s="8"/>
      <c r="J182" s="8"/>
      <c r="K182" s="8"/>
      <c r="L182" s="8"/>
      <c r="M182" s="8"/>
      <c r="N182" s="8"/>
      <c r="O182" s="8"/>
      <c r="P182" s="8"/>
      <c r="Q182" s="8"/>
      <c r="R182" s="8"/>
      <c r="S182" s="8"/>
      <c r="T182" s="8"/>
      <c r="U182" s="8"/>
      <c r="V182" s="8"/>
      <c r="W182" s="8"/>
      <c r="X182" s="8"/>
      <c r="Y182" s="8"/>
      <c r="Z182" s="8"/>
    </row>
    <row r="183" spans="1:26" ht="15.75" customHeight="1" x14ac:dyDescent="0.3">
      <c r="A183" s="4"/>
      <c r="B183" s="136">
        <v>232</v>
      </c>
      <c r="C183" s="137" t="s">
        <v>334</v>
      </c>
      <c r="D183" s="138">
        <v>467000000</v>
      </c>
      <c r="E183" s="138">
        <v>77172003</v>
      </c>
      <c r="F183" s="139">
        <f t="shared" si="18"/>
        <v>389827997</v>
      </c>
      <c r="G183" s="140">
        <f t="shared" si="10"/>
        <v>0.16525054175588866</v>
      </c>
      <c r="H183" s="197"/>
      <c r="I183" s="8"/>
      <c r="J183" s="8"/>
      <c r="K183" s="8"/>
      <c r="L183" s="8"/>
      <c r="M183" s="8"/>
      <c r="N183" s="8"/>
      <c r="O183" s="8"/>
      <c r="P183" s="8"/>
      <c r="Q183" s="8"/>
      <c r="R183" s="8"/>
      <c r="S183" s="8"/>
      <c r="T183" s="8"/>
      <c r="U183" s="8"/>
      <c r="V183" s="8"/>
      <c r="W183" s="8"/>
      <c r="X183" s="8"/>
      <c r="Y183" s="8"/>
      <c r="Z183" s="8"/>
    </row>
    <row r="184" spans="1:26" ht="15.75" customHeight="1" x14ac:dyDescent="0.3">
      <c r="A184" s="4"/>
      <c r="B184" s="136">
        <v>239</v>
      </c>
      <c r="C184" s="137" t="s">
        <v>335</v>
      </c>
      <c r="D184" s="138">
        <v>6000000</v>
      </c>
      <c r="E184" s="138">
        <v>47000</v>
      </c>
      <c r="F184" s="139">
        <f t="shared" si="18"/>
        <v>5953000</v>
      </c>
      <c r="G184" s="140">
        <f t="shared" si="10"/>
        <v>7.8333333333333328E-3</v>
      </c>
      <c r="H184" s="197"/>
      <c r="I184" s="8"/>
      <c r="J184" s="8"/>
      <c r="K184" s="8"/>
      <c r="L184" s="8"/>
      <c r="M184" s="8"/>
      <c r="N184" s="8"/>
      <c r="O184" s="8"/>
      <c r="P184" s="8"/>
      <c r="Q184" s="8"/>
      <c r="R184" s="8"/>
      <c r="S184" s="8"/>
      <c r="T184" s="8"/>
      <c r="U184" s="8"/>
      <c r="V184" s="8"/>
      <c r="W184" s="8"/>
      <c r="X184" s="8"/>
      <c r="Y184" s="8"/>
      <c r="Z184" s="8"/>
    </row>
    <row r="185" spans="1:26" ht="15.75" customHeight="1" x14ac:dyDescent="0.3">
      <c r="A185" s="4"/>
      <c r="B185" s="147">
        <v>240</v>
      </c>
      <c r="C185" s="148"/>
      <c r="D185" s="149">
        <f t="shared" ref="D185:F185" si="19">D186+D187+D188+D189</f>
        <v>1137780000</v>
      </c>
      <c r="E185" s="149">
        <f t="shared" si="19"/>
        <v>130031353</v>
      </c>
      <c r="F185" s="149">
        <f t="shared" si="19"/>
        <v>1007748647</v>
      </c>
      <c r="G185" s="150">
        <f t="shared" si="10"/>
        <v>0.11428514563448118</v>
      </c>
      <c r="H185" s="197"/>
      <c r="I185" s="8"/>
      <c r="J185" s="8"/>
      <c r="K185" s="8"/>
      <c r="L185" s="8"/>
      <c r="M185" s="8"/>
      <c r="N185" s="8"/>
      <c r="O185" s="8"/>
      <c r="P185" s="8"/>
      <c r="Q185" s="8"/>
      <c r="R185" s="8"/>
      <c r="S185" s="8"/>
      <c r="T185" s="8"/>
      <c r="U185" s="8"/>
      <c r="V185" s="8"/>
      <c r="W185" s="8"/>
      <c r="X185" s="8"/>
      <c r="Y185" s="8"/>
      <c r="Z185" s="8"/>
    </row>
    <row r="186" spans="1:26" ht="33" customHeight="1" x14ac:dyDescent="0.3">
      <c r="A186" s="4"/>
      <c r="B186" s="136">
        <v>242</v>
      </c>
      <c r="C186" s="137" t="s">
        <v>336</v>
      </c>
      <c r="D186" s="138">
        <v>300000000</v>
      </c>
      <c r="E186" s="138">
        <v>43527523</v>
      </c>
      <c r="F186" s="139">
        <f t="shared" ref="F186:F189" si="20">D186-E186</f>
        <v>256472477</v>
      </c>
      <c r="G186" s="140">
        <f t="shared" si="10"/>
        <v>0.14509174333333333</v>
      </c>
      <c r="H186" s="197"/>
      <c r="I186" s="8"/>
      <c r="J186" s="8"/>
      <c r="K186" s="8"/>
      <c r="L186" s="8"/>
      <c r="M186" s="8"/>
      <c r="N186" s="8"/>
      <c r="O186" s="8"/>
      <c r="P186" s="8"/>
      <c r="Q186" s="8"/>
      <c r="R186" s="8"/>
      <c r="S186" s="8"/>
      <c r="T186" s="8"/>
      <c r="U186" s="8"/>
      <c r="V186" s="8"/>
      <c r="W186" s="8"/>
      <c r="X186" s="8"/>
      <c r="Y186" s="8"/>
      <c r="Z186" s="8"/>
    </row>
    <row r="187" spans="1:26" ht="30.75" customHeight="1" x14ac:dyDescent="0.3">
      <c r="A187" s="4"/>
      <c r="B187" s="136">
        <v>243</v>
      </c>
      <c r="C187" s="137" t="s">
        <v>337</v>
      </c>
      <c r="D187" s="138">
        <v>460000000</v>
      </c>
      <c r="E187" s="138">
        <v>34675000</v>
      </c>
      <c r="F187" s="139">
        <f t="shared" si="20"/>
        <v>425325000</v>
      </c>
      <c r="G187" s="140">
        <f t="shared" si="10"/>
        <v>7.5380434782608696E-2</v>
      </c>
      <c r="H187" s="197"/>
      <c r="I187" s="8"/>
      <c r="J187" s="8"/>
      <c r="K187" s="8"/>
      <c r="L187" s="8"/>
      <c r="M187" s="8"/>
      <c r="N187" s="8"/>
      <c r="O187" s="8"/>
      <c r="P187" s="8"/>
      <c r="Q187" s="8"/>
      <c r="R187" s="8"/>
      <c r="S187" s="8"/>
      <c r="T187" s="8"/>
      <c r="U187" s="8"/>
      <c r="V187" s="8"/>
      <c r="W187" s="8"/>
      <c r="X187" s="8"/>
      <c r="Y187" s="8"/>
      <c r="Z187" s="8"/>
    </row>
    <row r="188" spans="1:26" ht="30" customHeight="1" x14ac:dyDescent="0.3">
      <c r="A188" s="4"/>
      <c r="B188" s="136">
        <v>244</v>
      </c>
      <c r="C188" s="137" t="s">
        <v>338</v>
      </c>
      <c r="D188" s="138">
        <v>170000000</v>
      </c>
      <c r="E188" s="138">
        <v>1684000</v>
      </c>
      <c r="F188" s="139">
        <f t="shared" si="20"/>
        <v>168316000</v>
      </c>
      <c r="G188" s="140">
        <f t="shared" si="10"/>
        <v>9.9058823529411758E-3</v>
      </c>
      <c r="H188" s="197"/>
      <c r="I188" s="8"/>
      <c r="J188" s="8"/>
      <c r="K188" s="8"/>
      <c r="L188" s="8"/>
      <c r="M188" s="8"/>
      <c r="N188" s="8"/>
      <c r="O188" s="8"/>
      <c r="P188" s="8"/>
      <c r="Q188" s="8"/>
      <c r="R188" s="8"/>
      <c r="S188" s="8"/>
      <c r="T188" s="8"/>
      <c r="U188" s="8"/>
      <c r="V188" s="8"/>
      <c r="W188" s="8"/>
      <c r="X188" s="8"/>
      <c r="Y188" s="8"/>
      <c r="Z188" s="8"/>
    </row>
    <row r="189" spans="1:26" ht="30.75" customHeight="1" x14ac:dyDescent="0.3">
      <c r="A189" s="4"/>
      <c r="B189" s="136">
        <v>245</v>
      </c>
      <c r="C189" s="137" t="s">
        <v>339</v>
      </c>
      <c r="D189" s="138">
        <v>207780000</v>
      </c>
      <c r="E189" s="138">
        <v>50144830</v>
      </c>
      <c r="F189" s="139">
        <f t="shared" si="20"/>
        <v>157635170</v>
      </c>
      <c r="G189" s="140">
        <f t="shared" si="10"/>
        <v>0.24133617287515641</v>
      </c>
      <c r="H189" s="197"/>
      <c r="I189" s="8"/>
      <c r="J189" s="8"/>
      <c r="K189" s="8"/>
      <c r="L189" s="8"/>
      <c r="M189" s="8"/>
      <c r="N189" s="8"/>
      <c r="O189" s="8"/>
      <c r="P189" s="8"/>
      <c r="Q189" s="8"/>
      <c r="R189" s="8"/>
      <c r="S189" s="8"/>
      <c r="T189" s="8"/>
      <c r="U189" s="8"/>
      <c r="V189" s="8"/>
      <c r="W189" s="8"/>
      <c r="X189" s="8"/>
      <c r="Y189" s="8"/>
      <c r="Z189" s="8"/>
    </row>
    <row r="190" spans="1:26" ht="15.75" customHeight="1" x14ac:dyDescent="0.3">
      <c r="A190" s="4"/>
      <c r="B190" s="132">
        <v>250</v>
      </c>
      <c r="C190" s="133" t="s">
        <v>340</v>
      </c>
      <c r="D190" s="134">
        <f t="shared" ref="D190:F190" si="21">D193+D192+D191</f>
        <v>256000000</v>
      </c>
      <c r="E190" s="134">
        <f t="shared" si="21"/>
        <v>54000000</v>
      </c>
      <c r="F190" s="134">
        <f t="shared" si="21"/>
        <v>202000000</v>
      </c>
      <c r="G190" s="142">
        <f t="shared" si="10"/>
        <v>0.2109375</v>
      </c>
      <c r="H190" s="197"/>
      <c r="I190" s="8"/>
      <c r="J190" s="8"/>
      <c r="K190" s="8"/>
      <c r="L190" s="8"/>
      <c r="M190" s="8"/>
      <c r="N190" s="8"/>
      <c r="O190" s="8"/>
      <c r="P190" s="8"/>
      <c r="Q190" s="8"/>
      <c r="R190" s="8"/>
      <c r="S190" s="8"/>
      <c r="T190" s="8"/>
      <c r="U190" s="8"/>
      <c r="V190" s="8"/>
      <c r="W190" s="8"/>
      <c r="X190" s="8"/>
      <c r="Y190" s="8"/>
      <c r="Z190" s="8"/>
    </row>
    <row r="191" spans="1:26" ht="15.75" customHeight="1" x14ac:dyDescent="0.3">
      <c r="A191" s="4"/>
      <c r="B191" s="136">
        <v>251</v>
      </c>
      <c r="C191" s="137" t="s">
        <v>341</v>
      </c>
      <c r="D191" s="138">
        <v>216000000</v>
      </c>
      <c r="E191" s="138">
        <v>54000000</v>
      </c>
      <c r="F191" s="139">
        <f t="shared" ref="F191:F193" si="22">D191-E191</f>
        <v>162000000</v>
      </c>
      <c r="G191" s="140">
        <f t="shared" si="10"/>
        <v>0.25</v>
      </c>
      <c r="H191" s="197"/>
      <c r="I191" s="8"/>
      <c r="J191" s="8"/>
      <c r="K191" s="8"/>
      <c r="L191" s="8"/>
      <c r="M191" s="8"/>
      <c r="N191" s="8"/>
      <c r="O191" s="8"/>
      <c r="P191" s="8"/>
      <c r="Q191" s="8"/>
      <c r="R191" s="8"/>
      <c r="S191" s="8"/>
      <c r="T191" s="8"/>
      <c r="U191" s="8"/>
      <c r="V191" s="8"/>
      <c r="W191" s="8"/>
      <c r="X191" s="8"/>
      <c r="Y191" s="8"/>
      <c r="Z191" s="8"/>
    </row>
    <row r="192" spans="1:26" ht="15.75" customHeight="1" x14ac:dyDescent="0.3">
      <c r="A192" s="4"/>
      <c r="B192" s="136">
        <v>253</v>
      </c>
      <c r="C192" s="137" t="s">
        <v>342</v>
      </c>
      <c r="D192" s="138">
        <v>25000000</v>
      </c>
      <c r="E192" s="138">
        <v>0</v>
      </c>
      <c r="F192" s="139">
        <f t="shared" si="22"/>
        <v>25000000</v>
      </c>
      <c r="G192" s="140">
        <f t="shared" si="10"/>
        <v>0</v>
      </c>
      <c r="H192" s="197"/>
      <c r="I192" s="8"/>
      <c r="J192" s="8"/>
      <c r="K192" s="8"/>
      <c r="L192" s="8"/>
      <c r="M192" s="8"/>
      <c r="N192" s="8"/>
      <c r="O192" s="8"/>
      <c r="P192" s="8"/>
      <c r="Q192" s="8"/>
      <c r="R192" s="8"/>
      <c r="S192" s="8"/>
      <c r="T192" s="8"/>
      <c r="U192" s="8"/>
      <c r="V192" s="8"/>
      <c r="W192" s="8"/>
      <c r="X192" s="8"/>
      <c r="Y192" s="8"/>
      <c r="Z192" s="8"/>
    </row>
    <row r="193" spans="1:26" ht="15.75" customHeight="1" x14ac:dyDescent="0.3">
      <c r="A193" s="4"/>
      <c r="B193" s="136">
        <v>255</v>
      </c>
      <c r="C193" s="137" t="s">
        <v>343</v>
      </c>
      <c r="D193" s="138">
        <v>15000000</v>
      </c>
      <c r="E193" s="138">
        <v>0</v>
      </c>
      <c r="F193" s="139">
        <f t="shared" si="22"/>
        <v>15000000</v>
      </c>
      <c r="G193" s="140">
        <f t="shared" si="10"/>
        <v>0</v>
      </c>
      <c r="H193" s="197"/>
      <c r="I193" s="8"/>
      <c r="J193" s="8"/>
      <c r="K193" s="8"/>
      <c r="L193" s="8"/>
      <c r="M193" s="8"/>
      <c r="N193" s="8"/>
      <c r="O193" s="8"/>
      <c r="P193" s="8"/>
      <c r="Q193" s="8"/>
      <c r="R193" s="8"/>
      <c r="S193" s="8"/>
      <c r="T193" s="8"/>
      <c r="U193" s="8"/>
      <c r="V193" s="8"/>
      <c r="W193" s="8"/>
      <c r="X193" s="8"/>
      <c r="Y193" s="8"/>
      <c r="Z193" s="8"/>
    </row>
    <row r="194" spans="1:26" ht="35.25" customHeight="1" x14ac:dyDescent="0.3">
      <c r="A194" s="4"/>
      <c r="B194" s="132">
        <v>260</v>
      </c>
      <c r="C194" s="133" t="s">
        <v>344</v>
      </c>
      <c r="D194" s="134">
        <f t="shared" ref="D194:F194" si="23">D195+D196+D197+D198+D199+D200+D201+D202</f>
        <v>1001000000</v>
      </c>
      <c r="E194" s="134">
        <f t="shared" si="23"/>
        <v>16305440</v>
      </c>
      <c r="F194" s="134">
        <f t="shared" si="23"/>
        <v>984694560</v>
      </c>
      <c r="G194" s="142">
        <f t="shared" si="10"/>
        <v>1.6289150849150849E-2</v>
      </c>
      <c r="H194" s="197"/>
      <c r="I194" s="8"/>
      <c r="J194" s="8"/>
      <c r="K194" s="8"/>
      <c r="L194" s="8"/>
      <c r="M194" s="8"/>
      <c r="N194" s="8"/>
      <c r="O194" s="8"/>
      <c r="P194" s="8"/>
      <c r="Q194" s="8"/>
      <c r="R194" s="8"/>
      <c r="S194" s="8"/>
      <c r="T194" s="8"/>
      <c r="U194" s="8"/>
      <c r="V194" s="8"/>
      <c r="W194" s="8"/>
      <c r="X194" s="8"/>
      <c r="Y194" s="8"/>
      <c r="Z194" s="8"/>
    </row>
    <row r="195" spans="1:26" ht="33" customHeight="1" x14ac:dyDescent="0.3">
      <c r="A195" s="4"/>
      <c r="B195" s="136">
        <v>261</v>
      </c>
      <c r="C195" s="137" t="s">
        <v>345</v>
      </c>
      <c r="D195" s="138">
        <v>95000000</v>
      </c>
      <c r="E195" s="138">
        <v>2000000</v>
      </c>
      <c r="F195" s="139">
        <f t="shared" ref="F195:F202" si="24">D195-E195</f>
        <v>93000000</v>
      </c>
      <c r="G195" s="140">
        <f t="shared" si="10"/>
        <v>2.1052631578947368E-2</v>
      </c>
      <c r="H195" s="197"/>
      <c r="I195" s="8"/>
      <c r="J195" s="8"/>
      <c r="K195" s="8"/>
      <c r="L195" s="8"/>
      <c r="M195" s="8"/>
      <c r="N195" s="8"/>
      <c r="O195" s="8"/>
      <c r="P195" s="8"/>
      <c r="Q195" s="8"/>
      <c r="R195" s="8"/>
      <c r="S195" s="8"/>
      <c r="T195" s="8"/>
      <c r="U195" s="8"/>
      <c r="V195" s="8"/>
      <c r="W195" s="8"/>
      <c r="X195" s="8"/>
      <c r="Y195" s="8"/>
      <c r="Z195" s="8"/>
    </row>
    <row r="196" spans="1:26" ht="30" customHeight="1" x14ac:dyDescent="0.3">
      <c r="A196" s="4"/>
      <c r="B196" s="136">
        <v>262</v>
      </c>
      <c r="C196" s="137" t="s">
        <v>346</v>
      </c>
      <c r="D196" s="138">
        <v>85000000</v>
      </c>
      <c r="E196" s="138">
        <v>10437000</v>
      </c>
      <c r="F196" s="139">
        <f t="shared" si="24"/>
        <v>74563000</v>
      </c>
      <c r="G196" s="140">
        <f t="shared" si="10"/>
        <v>0.12278823529411764</v>
      </c>
      <c r="H196" s="197"/>
      <c r="I196" s="8"/>
      <c r="J196" s="8"/>
      <c r="K196" s="8"/>
      <c r="L196" s="8"/>
      <c r="M196" s="8"/>
      <c r="N196" s="8"/>
      <c r="O196" s="8"/>
      <c r="P196" s="8"/>
      <c r="Q196" s="8"/>
      <c r="R196" s="8"/>
      <c r="S196" s="8"/>
      <c r="T196" s="8"/>
      <c r="U196" s="8"/>
      <c r="V196" s="8"/>
      <c r="W196" s="8"/>
      <c r="X196" s="8"/>
      <c r="Y196" s="8"/>
      <c r="Z196" s="8"/>
    </row>
    <row r="197" spans="1:26" ht="15.75" customHeight="1" x14ac:dyDescent="0.3">
      <c r="A197" s="4"/>
      <c r="B197" s="136">
        <v>263</v>
      </c>
      <c r="C197" s="137" t="s">
        <v>347</v>
      </c>
      <c r="D197" s="138">
        <v>12000000</v>
      </c>
      <c r="E197" s="138">
        <v>192500</v>
      </c>
      <c r="F197" s="139">
        <f t="shared" si="24"/>
        <v>11807500</v>
      </c>
      <c r="G197" s="140">
        <f t="shared" si="10"/>
        <v>1.6041666666666666E-2</v>
      </c>
      <c r="H197" s="197"/>
      <c r="I197" s="8"/>
      <c r="J197" s="8"/>
      <c r="K197" s="8"/>
      <c r="L197" s="8"/>
      <c r="M197" s="8"/>
      <c r="N197" s="8"/>
      <c r="O197" s="8"/>
      <c r="P197" s="8"/>
      <c r="Q197" s="8"/>
      <c r="R197" s="8"/>
      <c r="S197" s="8"/>
      <c r="T197" s="8"/>
      <c r="U197" s="8"/>
      <c r="V197" s="8"/>
      <c r="W197" s="8"/>
      <c r="X197" s="8"/>
      <c r="Y197" s="8"/>
      <c r="Z197" s="8"/>
    </row>
    <row r="198" spans="1:26" ht="15.75" customHeight="1" x14ac:dyDescent="0.3">
      <c r="A198" s="4"/>
      <c r="B198" s="136">
        <v>264</v>
      </c>
      <c r="C198" s="137" t="s">
        <v>348</v>
      </c>
      <c r="D198" s="138">
        <v>55000000</v>
      </c>
      <c r="E198" s="138">
        <v>0</v>
      </c>
      <c r="F198" s="139">
        <f t="shared" si="24"/>
        <v>55000000</v>
      </c>
      <c r="G198" s="140">
        <f t="shared" si="10"/>
        <v>0</v>
      </c>
      <c r="H198" s="197"/>
      <c r="I198" s="8"/>
      <c r="J198" s="8"/>
      <c r="K198" s="8"/>
      <c r="L198" s="8"/>
      <c r="M198" s="8"/>
      <c r="N198" s="8"/>
      <c r="O198" s="8"/>
      <c r="P198" s="8"/>
      <c r="Q198" s="8"/>
      <c r="R198" s="8"/>
      <c r="S198" s="8"/>
      <c r="T198" s="8"/>
      <c r="U198" s="8"/>
      <c r="V198" s="8"/>
      <c r="W198" s="8"/>
      <c r="X198" s="8"/>
      <c r="Y198" s="8"/>
      <c r="Z198" s="8"/>
    </row>
    <row r="199" spans="1:26" ht="15.75" customHeight="1" x14ac:dyDescent="0.3">
      <c r="A199" s="4"/>
      <c r="B199" s="144">
        <v>265</v>
      </c>
      <c r="C199" s="145" t="s">
        <v>349</v>
      </c>
      <c r="D199" s="146">
        <v>20000000</v>
      </c>
      <c r="E199" s="146">
        <v>0</v>
      </c>
      <c r="F199" s="139">
        <f t="shared" si="24"/>
        <v>20000000</v>
      </c>
      <c r="G199" s="140">
        <f t="shared" si="10"/>
        <v>0</v>
      </c>
      <c r="H199" s="197"/>
      <c r="I199" s="8"/>
      <c r="J199" s="8"/>
      <c r="K199" s="8"/>
      <c r="L199" s="8"/>
      <c r="M199" s="8"/>
      <c r="N199" s="8"/>
      <c r="O199" s="8"/>
      <c r="P199" s="8"/>
      <c r="Q199" s="8"/>
      <c r="R199" s="8"/>
      <c r="S199" s="8"/>
      <c r="T199" s="8"/>
      <c r="U199" s="8"/>
      <c r="V199" s="8"/>
      <c r="W199" s="8"/>
      <c r="X199" s="8"/>
      <c r="Y199" s="8"/>
      <c r="Z199" s="8"/>
    </row>
    <row r="200" spans="1:26" ht="30.75" customHeight="1" x14ac:dyDescent="0.3">
      <c r="A200" s="4"/>
      <c r="B200" s="136">
        <v>266</v>
      </c>
      <c r="C200" s="137" t="s">
        <v>350</v>
      </c>
      <c r="D200" s="138">
        <v>394000000</v>
      </c>
      <c r="E200" s="138">
        <v>0</v>
      </c>
      <c r="F200" s="139">
        <f t="shared" si="24"/>
        <v>394000000</v>
      </c>
      <c r="G200" s="140">
        <f t="shared" si="10"/>
        <v>0</v>
      </c>
      <c r="H200" s="197"/>
      <c r="I200" s="8"/>
      <c r="J200" s="8"/>
      <c r="K200" s="8"/>
      <c r="L200" s="8"/>
      <c r="M200" s="8"/>
      <c r="N200" s="8"/>
      <c r="O200" s="8"/>
      <c r="P200" s="8"/>
      <c r="Q200" s="8"/>
      <c r="R200" s="8"/>
      <c r="S200" s="8"/>
      <c r="T200" s="8"/>
      <c r="U200" s="8"/>
      <c r="V200" s="8"/>
      <c r="W200" s="8"/>
      <c r="X200" s="8"/>
      <c r="Y200" s="8"/>
      <c r="Z200" s="8"/>
    </row>
    <row r="201" spans="1:26" ht="15.75" customHeight="1" x14ac:dyDescent="0.3">
      <c r="A201" s="4"/>
      <c r="B201" s="136">
        <v>268</v>
      </c>
      <c r="C201" s="137" t="s">
        <v>351</v>
      </c>
      <c r="D201" s="138">
        <v>20000000</v>
      </c>
      <c r="E201" s="141">
        <v>1307540</v>
      </c>
      <c r="F201" s="139">
        <f t="shared" si="24"/>
        <v>18692460</v>
      </c>
      <c r="G201" s="140">
        <f t="shared" si="10"/>
        <v>6.5377000000000005E-2</v>
      </c>
      <c r="H201" s="197"/>
      <c r="I201" s="8"/>
      <c r="J201" s="8"/>
      <c r="K201" s="8"/>
      <c r="L201" s="8"/>
      <c r="M201" s="8"/>
      <c r="N201" s="8"/>
      <c r="O201" s="8"/>
      <c r="P201" s="8"/>
      <c r="Q201" s="8"/>
      <c r="R201" s="8"/>
      <c r="S201" s="8"/>
      <c r="T201" s="8"/>
      <c r="U201" s="8"/>
      <c r="V201" s="8"/>
      <c r="W201" s="8"/>
      <c r="X201" s="8"/>
      <c r="Y201" s="8"/>
      <c r="Z201" s="8"/>
    </row>
    <row r="202" spans="1:26" ht="31.5" customHeight="1" x14ac:dyDescent="0.3">
      <c r="A202" s="4"/>
      <c r="B202" s="136">
        <v>269</v>
      </c>
      <c r="C202" s="137" t="s">
        <v>352</v>
      </c>
      <c r="D202" s="138">
        <v>320000000</v>
      </c>
      <c r="E202" s="138">
        <v>2368400</v>
      </c>
      <c r="F202" s="139">
        <f t="shared" si="24"/>
        <v>317631600</v>
      </c>
      <c r="G202" s="140">
        <f t="shared" si="10"/>
        <v>7.4012499999999998E-3</v>
      </c>
      <c r="H202" s="197"/>
      <c r="I202" s="8"/>
      <c r="J202" s="8"/>
      <c r="K202" s="8"/>
      <c r="L202" s="8"/>
      <c r="M202" s="8"/>
      <c r="N202" s="8"/>
      <c r="O202" s="8"/>
      <c r="P202" s="8"/>
      <c r="Q202" s="8"/>
      <c r="R202" s="8"/>
      <c r="S202" s="8"/>
      <c r="T202" s="8"/>
      <c r="U202" s="8"/>
      <c r="V202" s="8"/>
      <c r="W202" s="8"/>
      <c r="X202" s="8"/>
      <c r="Y202" s="8"/>
      <c r="Z202" s="8"/>
    </row>
    <row r="203" spans="1:26" ht="15.75" customHeight="1" x14ac:dyDescent="0.3">
      <c r="A203" s="4"/>
      <c r="B203" s="132">
        <v>270</v>
      </c>
      <c r="C203" s="133" t="s">
        <v>353</v>
      </c>
      <c r="D203" s="134">
        <f t="shared" ref="D203:G203" si="25">D204</f>
        <v>1620000000</v>
      </c>
      <c r="E203" s="134">
        <f t="shared" si="25"/>
        <v>363000000</v>
      </c>
      <c r="F203" s="134">
        <f t="shared" si="25"/>
        <v>1257000000</v>
      </c>
      <c r="G203" s="135">
        <f t="shared" si="25"/>
        <v>0.22407407407407406</v>
      </c>
      <c r="H203" s="197"/>
      <c r="I203" s="8"/>
      <c r="J203" s="8"/>
      <c r="K203" s="8"/>
      <c r="L203" s="8"/>
      <c r="M203" s="8"/>
      <c r="N203" s="8"/>
      <c r="O203" s="8"/>
      <c r="P203" s="8"/>
      <c r="Q203" s="8"/>
      <c r="R203" s="8"/>
      <c r="S203" s="8"/>
      <c r="T203" s="8"/>
      <c r="U203" s="8"/>
      <c r="V203" s="8"/>
      <c r="W203" s="8"/>
      <c r="X203" s="8"/>
      <c r="Y203" s="8"/>
      <c r="Z203" s="8"/>
    </row>
    <row r="204" spans="1:26" ht="15.75" customHeight="1" x14ac:dyDescent="0.3">
      <c r="A204" s="4"/>
      <c r="B204" s="136">
        <v>271</v>
      </c>
      <c r="C204" s="137" t="s">
        <v>354</v>
      </c>
      <c r="D204" s="138">
        <v>1620000000</v>
      </c>
      <c r="E204" s="138">
        <v>363000000</v>
      </c>
      <c r="F204" s="139">
        <f>D204-E204</f>
        <v>1257000000</v>
      </c>
      <c r="G204" s="140">
        <f t="shared" ref="G204:G266" si="26">E204/D204</f>
        <v>0.22407407407407406</v>
      </c>
      <c r="H204" s="197"/>
      <c r="I204" s="8"/>
      <c r="J204" s="8"/>
      <c r="K204" s="8"/>
      <c r="L204" s="8"/>
      <c r="M204" s="8"/>
      <c r="N204" s="8"/>
      <c r="O204" s="8"/>
      <c r="P204" s="8"/>
      <c r="Q204" s="8"/>
      <c r="R204" s="8"/>
      <c r="S204" s="8"/>
      <c r="T204" s="8"/>
      <c r="U204" s="8"/>
      <c r="V204" s="8"/>
      <c r="W204" s="8"/>
      <c r="X204" s="8"/>
      <c r="Y204" s="8"/>
      <c r="Z204" s="8"/>
    </row>
    <row r="205" spans="1:26" ht="15.75" customHeight="1" x14ac:dyDescent="0.3">
      <c r="A205" s="4"/>
      <c r="B205" s="132">
        <v>280</v>
      </c>
      <c r="C205" s="133" t="s">
        <v>355</v>
      </c>
      <c r="D205" s="134">
        <f t="shared" ref="D205:F205" si="27">D206+D207</f>
        <v>168000000</v>
      </c>
      <c r="E205" s="134">
        <f t="shared" si="27"/>
        <v>3045915</v>
      </c>
      <c r="F205" s="134">
        <f t="shared" si="27"/>
        <v>164954085</v>
      </c>
      <c r="G205" s="142">
        <f t="shared" si="26"/>
        <v>1.813044642857143E-2</v>
      </c>
      <c r="H205" s="197"/>
      <c r="I205" s="8"/>
      <c r="J205" s="8"/>
      <c r="K205" s="8"/>
      <c r="L205" s="8"/>
      <c r="M205" s="8"/>
      <c r="N205" s="8"/>
      <c r="O205" s="8"/>
      <c r="P205" s="8"/>
      <c r="Q205" s="8"/>
      <c r="R205" s="8"/>
      <c r="S205" s="8"/>
      <c r="T205" s="8"/>
      <c r="U205" s="8"/>
      <c r="V205" s="8"/>
      <c r="W205" s="8"/>
      <c r="X205" s="8"/>
      <c r="Y205" s="8"/>
      <c r="Z205" s="8"/>
    </row>
    <row r="206" spans="1:26" ht="15.75" customHeight="1" x14ac:dyDescent="0.3">
      <c r="A206" s="4"/>
      <c r="B206" s="136">
        <v>281</v>
      </c>
      <c r="C206" s="137" t="s">
        <v>356</v>
      </c>
      <c r="D206" s="138">
        <v>108000000</v>
      </c>
      <c r="E206" s="138">
        <v>1444000</v>
      </c>
      <c r="F206" s="139">
        <f t="shared" ref="F206:F207" si="28">D206-E206</f>
        <v>106556000</v>
      </c>
      <c r="G206" s="140">
        <f t="shared" si="26"/>
        <v>1.3370370370370371E-2</v>
      </c>
      <c r="H206" s="197"/>
      <c r="I206" s="8"/>
      <c r="J206" s="8"/>
      <c r="K206" s="8"/>
      <c r="L206" s="8"/>
      <c r="M206" s="8"/>
      <c r="N206" s="8"/>
      <c r="O206" s="8"/>
      <c r="P206" s="8"/>
      <c r="Q206" s="8"/>
      <c r="R206" s="8"/>
      <c r="S206" s="8"/>
      <c r="T206" s="8"/>
      <c r="U206" s="8"/>
      <c r="V206" s="8"/>
      <c r="W206" s="8"/>
      <c r="X206" s="8"/>
      <c r="Y206" s="8"/>
      <c r="Z206" s="8"/>
    </row>
    <row r="207" spans="1:26" ht="15.75" customHeight="1" x14ac:dyDescent="0.3">
      <c r="A207" s="4"/>
      <c r="B207" s="136">
        <v>284</v>
      </c>
      <c r="C207" s="137" t="s">
        <v>357</v>
      </c>
      <c r="D207" s="138">
        <v>60000000</v>
      </c>
      <c r="E207" s="138">
        <v>1601915</v>
      </c>
      <c r="F207" s="139">
        <f t="shared" si="28"/>
        <v>58398085</v>
      </c>
      <c r="G207" s="140">
        <f t="shared" si="26"/>
        <v>2.6698583333333335E-2</v>
      </c>
      <c r="H207" s="197"/>
      <c r="I207" s="8"/>
      <c r="J207" s="8"/>
      <c r="K207" s="8"/>
      <c r="L207" s="8"/>
      <c r="M207" s="8"/>
      <c r="N207" s="8"/>
      <c r="O207" s="8"/>
      <c r="P207" s="8"/>
      <c r="Q207" s="8"/>
      <c r="R207" s="8"/>
      <c r="S207" s="8"/>
      <c r="T207" s="8"/>
      <c r="U207" s="8"/>
      <c r="V207" s="8"/>
      <c r="W207" s="8"/>
      <c r="X207" s="8"/>
      <c r="Y207" s="8"/>
      <c r="Z207" s="8"/>
    </row>
    <row r="208" spans="1:26" ht="32.25" customHeight="1" x14ac:dyDescent="0.3">
      <c r="A208" s="4"/>
      <c r="B208" s="132">
        <v>290</v>
      </c>
      <c r="C208" s="133" t="s">
        <v>358</v>
      </c>
      <c r="D208" s="134">
        <f t="shared" ref="D208:F208" si="29">D209</f>
        <v>290000000</v>
      </c>
      <c r="E208" s="134">
        <f t="shared" si="29"/>
        <v>5200000</v>
      </c>
      <c r="F208" s="134">
        <f t="shared" si="29"/>
        <v>284800000</v>
      </c>
      <c r="G208" s="142">
        <f t="shared" si="26"/>
        <v>1.793103448275862E-2</v>
      </c>
      <c r="H208" s="197"/>
      <c r="I208" s="8"/>
      <c r="J208" s="8"/>
      <c r="K208" s="8"/>
      <c r="L208" s="8"/>
      <c r="M208" s="8"/>
      <c r="N208" s="8"/>
      <c r="O208" s="8"/>
      <c r="P208" s="8"/>
      <c r="Q208" s="8"/>
      <c r="R208" s="8"/>
      <c r="S208" s="8"/>
      <c r="T208" s="8"/>
      <c r="U208" s="8"/>
      <c r="V208" s="8"/>
      <c r="W208" s="8"/>
      <c r="X208" s="8"/>
      <c r="Y208" s="8"/>
      <c r="Z208" s="8"/>
    </row>
    <row r="209" spans="1:26" ht="15.75" customHeight="1" x14ac:dyDescent="0.3">
      <c r="A209" s="4"/>
      <c r="B209" s="136">
        <v>291</v>
      </c>
      <c r="C209" s="137" t="s">
        <v>359</v>
      </c>
      <c r="D209" s="138">
        <v>290000000</v>
      </c>
      <c r="E209" s="138">
        <v>5200000</v>
      </c>
      <c r="F209" s="139">
        <f>D209-E209</f>
        <v>284800000</v>
      </c>
      <c r="G209" s="140">
        <f t="shared" si="26"/>
        <v>1.793103448275862E-2</v>
      </c>
      <c r="H209" s="197"/>
      <c r="I209" s="8"/>
      <c r="J209" s="8"/>
      <c r="K209" s="8"/>
      <c r="L209" s="8"/>
      <c r="M209" s="8"/>
      <c r="N209" s="8"/>
      <c r="O209" s="8"/>
      <c r="P209" s="8"/>
      <c r="Q209" s="8"/>
      <c r="R209" s="8"/>
      <c r="S209" s="8"/>
      <c r="T209" s="8"/>
      <c r="U209" s="8"/>
      <c r="V209" s="8"/>
      <c r="W209" s="8"/>
      <c r="X209" s="8"/>
      <c r="Y209" s="8"/>
      <c r="Z209" s="8"/>
    </row>
    <row r="210" spans="1:26" ht="15.75" customHeight="1" x14ac:dyDescent="0.3">
      <c r="A210" s="4"/>
      <c r="B210" s="128">
        <v>300</v>
      </c>
      <c r="C210" s="129" t="s">
        <v>360</v>
      </c>
      <c r="D210" s="130">
        <f t="shared" ref="D210:F210" si="30">D211+D213+D215+D222+D231+D236+D238</f>
        <v>1051975743</v>
      </c>
      <c r="E210" s="130">
        <f t="shared" si="30"/>
        <v>279297623</v>
      </c>
      <c r="F210" s="130">
        <f t="shared" si="30"/>
        <v>772678120</v>
      </c>
      <c r="G210" s="131">
        <f t="shared" si="26"/>
        <v>0.26549815892475381</v>
      </c>
      <c r="H210" s="197"/>
      <c r="I210" s="8"/>
      <c r="J210" s="8"/>
      <c r="K210" s="8"/>
      <c r="L210" s="8"/>
      <c r="M210" s="8"/>
      <c r="N210" s="8"/>
      <c r="O210" s="8"/>
      <c r="P210" s="8"/>
      <c r="Q210" s="8"/>
      <c r="R210" s="8"/>
      <c r="S210" s="8"/>
      <c r="T210" s="8"/>
      <c r="U210" s="8"/>
      <c r="V210" s="8"/>
      <c r="W210" s="8"/>
      <c r="X210" s="8"/>
      <c r="Y210" s="8"/>
      <c r="Z210" s="8"/>
    </row>
    <row r="211" spans="1:26" ht="15.75" customHeight="1" x14ac:dyDescent="0.3">
      <c r="A211" s="4"/>
      <c r="B211" s="132">
        <v>310</v>
      </c>
      <c r="C211" s="133" t="s">
        <v>361</v>
      </c>
      <c r="D211" s="134">
        <f t="shared" ref="D211:F211" si="31">D212</f>
        <v>49000000</v>
      </c>
      <c r="E211" s="134">
        <f t="shared" si="31"/>
        <v>4851970</v>
      </c>
      <c r="F211" s="134">
        <f t="shared" si="31"/>
        <v>44148030</v>
      </c>
      <c r="G211" s="142">
        <f t="shared" si="26"/>
        <v>9.9019795918367348E-2</v>
      </c>
      <c r="H211" s="197"/>
      <c r="I211" s="8"/>
      <c r="J211" s="8"/>
      <c r="K211" s="8"/>
      <c r="L211" s="8"/>
      <c r="M211" s="8"/>
      <c r="N211" s="8"/>
      <c r="O211" s="8"/>
      <c r="P211" s="8"/>
      <c r="Q211" s="8"/>
      <c r="R211" s="8"/>
      <c r="S211" s="8"/>
      <c r="T211" s="8"/>
      <c r="U211" s="8"/>
      <c r="V211" s="8"/>
      <c r="W211" s="8"/>
      <c r="X211" s="8"/>
      <c r="Y211" s="8"/>
      <c r="Z211" s="8"/>
    </row>
    <row r="212" spans="1:26" ht="15.75" customHeight="1" x14ac:dyDescent="0.3">
      <c r="A212" s="4"/>
      <c r="B212" s="136">
        <v>311</v>
      </c>
      <c r="C212" s="137" t="s">
        <v>362</v>
      </c>
      <c r="D212" s="138">
        <v>49000000</v>
      </c>
      <c r="E212" s="138">
        <v>4851970</v>
      </c>
      <c r="F212" s="139">
        <f>D212-E212</f>
        <v>44148030</v>
      </c>
      <c r="G212" s="140">
        <f t="shared" si="26"/>
        <v>9.9019795918367348E-2</v>
      </c>
      <c r="H212" s="197"/>
      <c r="I212" s="8"/>
      <c r="J212" s="8"/>
      <c r="K212" s="8"/>
      <c r="L212" s="8"/>
      <c r="M212" s="8"/>
      <c r="N212" s="8"/>
      <c r="O212" s="8"/>
      <c r="P212" s="8"/>
      <c r="Q212" s="8"/>
      <c r="R212" s="8"/>
      <c r="S212" s="8"/>
      <c r="T212" s="8"/>
      <c r="U212" s="8"/>
      <c r="V212" s="8"/>
      <c r="W212" s="8"/>
      <c r="X212" s="8"/>
      <c r="Y212" s="8"/>
      <c r="Z212" s="8"/>
    </row>
    <row r="213" spans="1:26" ht="15.75" customHeight="1" x14ac:dyDescent="0.3">
      <c r="A213" s="4"/>
      <c r="B213" s="132">
        <v>320</v>
      </c>
      <c r="C213" s="133" t="s">
        <v>363</v>
      </c>
      <c r="D213" s="134">
        <f t="shared" ref="D213:F213" si="32">D214</f>
        <v>20000000</v>
      </c>
      <c r="E213" s="134">
        <f t="shared" si="32"/>
        <v>0</v>
      </c>
      <c r="F213" s="134">
        <f t="shared" si="32"/>
        <v>20000000</v>
      </c>
      <c r="G213" s="142">
        <f t="shared" si="26"/>
        <v>0</v>
      </c>
      <c r="H213" s="197"/>
      <c r="I213" s="8"/>
      <c r="J213" s="8"/>
      <c r="K213" s="8"/>
      <c r="L213" s="8"/>
      <c r="M213" s="8"/>
      <c r="N213" s="8"/>
      <c r="O213" s="8"/>
      <c r="P213" s="8"/>
      <c r="Q213" s="8"/>
      <c r="R213" s="8"/>
      <c r="S213" s="8"/>
      <c r="T213" s="8"/>
      <c r="U213" s="8"/>
      <c r="V213" s="8"/>
      <c r="W213" s="8"/>
      <c r="X213" s="8"/>
      <c r="Y213" s="8"/>
      <c r="Z213" s="8"/>
    </row>
    <row r="214" spans="1:26" ht="15.75" customHeight="1" x14ac:dyDescent="0.3">
      <c r="A214" s="4"/>
      <c r="B214" s="136">
        <v>323</v>
      </c>
      <c r="C214" s="137" t="s">
        <v>364</v>
      </c>
      <c r="D214" s="138">
        <v>20000000</v>
      </c>
      <c r="E214" s="138">
        <v>0</v>
      </c>
      <c r="F214" s="139">
        <f>D214-E214</f>
        <v>20000000</v>
      </c>
      <c r="G214" s="140">
        <f t="shared" si="26"/>
        <v>0</v>
      </c>
      <c r="H214" s="197"/>
      <c r="I214" s="8"/>
      <c r="J214" s="8"/>
      <c r="K214" s="8"/>
      <c r="L214" s="8"/>
      <c r="M214" s="8"/>
      <c r="N214" s="8"/>
      <c r="O214" s="8"/>
      <c r="P214" s="8"/>
      <c r="Q214" s="8"/>
      <c r="R214" s="8"/>
      <c r="S214" s="8"/>
      <c r="T214" s="8"/>
      <c r="U214" s="8"/>
      <c r="V214" s="8"/>
      <c r="W214" s="8"/>
      <c r="X214" s="8"/>
      <c r="Y214" s="8"/>
      <c r="Z214" s="8"/>
    </row>
    <row r="215" spans="1:26" ht="35.25" customHeight="1" x14ac:dyDescent="0.3">
      <c r="A215" s="4"/>
      <c r="B215" s="132">
        <v>330</v>
      </c>
      <c r="C215" s="133" t="s">
        <v>365</v>
      </c>
      <c r="D215" s="134">
        <f t="shared" ref="D215:F215" si="33">D216+D217+D218+D219+D220+D221</f>
        <v>328450000</v>
      </c>
      <c r="E215" s="134">
        <f t="shared" si="33"/>
        <v>122962590</v>
      </c>
      <c r="F215" s="134">
        <f t="shared" si="33"/>
        <v>205487410</v>
      </c>
      <c r="G215" s="142">
        <f t="shared" si="26"/>
        <v>0.37437232455472674</v>
      </c>
      <c r="H215" s="197"/>
      <c r="I215" s="8"/>
      <c r="J215" s="8"/>
      <c r="K215" s="8"/>
      <c r="L215" s="8"/>
      <c r="M215" s="8"/>
      <c r="N215" s="8"/>
      <c r="O215" s="8"/>
      <c r="P215" s="8"/>
      <c r="Q215" s="8"/>
      <c r="R215" s="8"/>
      <c r="S215" s="8"/>
      <c r="T215" s="8"/>
      <c r="U215" s="8"/>
      <c r="V215" s="8"/>
      <c r="W215" s="8"/>
      <c r="X215" s="8"/>
      <c r="Y215" s="8"/>
      <c r="Z215" s="8"/>
    </row>
    <row r="216" spans="1:26" ht="15.75" customHeight="1" x14ac:dyDescent="0.3">
      <c r="A216" s="4"/>
      <c r="B216" s="136">
        <v>331</v>
      </c>
      <c r="C216" s="137" t="s">
        <v>366</v>
      </c>
      <c r="D216" s="138">
        <v>32200000</v>
      </c>
      <c r="E216" s="138">
        <v>14540000</v>
      </c>
      <c r="F216" s="139">
        <f t="shared" ref="F216:F221" si="34">D216-E216</f>
        <v>17660000</v>
      </c>
      <c r="G216" s="140">
        <f t="shared" si="26"/>
        <v>0.45155279503105589</v>
      </c>
      <c r="H216" s="197"/>
      <c r="I216" s="8"/>
      <c r="J216" s="8"/>
      <c r="K216" s="8"/>
      <c r="L216" s="8"/>
      <c r="M216" s="8"/>
      <c r="N216" s="8"/>
      <c r="O216" s="8"/>
      <c r="P216" s="8"/>
      <c r="Q216" s="8"/>
      <c r="R216" s="8"/>
      <c r="S216" s="8"/>
      <c r="T216" s="8"/>
      <c r="U216" s="8"/>
      <c r="V216" s="8"/>
      <c r="W216" s="8"/>
      <c r="X216" s="8"/>
      <c r="Y216" s="8"/>
      <c r="Z216" s="8"/>
    </row>
    <row r="217" spans="1:26" ht="15.75" customHeight="1" x14ac:dyDescent="0.3">
      <c r="A217" s="4"/>
      <c r="B217" s="136">
        <v>332</v>
      </c>
      <c r="C217" s="137" t="s">
        <v>367</v>
      </c>
      <c r="D217" s="138">
        <v>1000000</v>
      </c>
      <c r="E217" s="138">
        <v>0</v>
      </c>
      <c r="F217" s="139">
        <f t="shared" si="34"/>
        <v>1000000</v>
      </c>
      <c r="G217" s="140">
        <f t="shared" si="26"/>
        <v>0</v>
      </c>
      <c r="H217" s="197"/>
      <c r="I217" s="8"/>
      <c r="J217" s="8"/>
      <c r="K217" s="8"/>
      <c r="L217" s="8"/>
      <c r="M217" s="8"/>
      <c r="N217" s="8"/>
      <c r="O217" s="8"/>
      <c r="P217" s="8"/>
      <c r="Q217" s="8"/>
      <c r="R217" s="8"/>
      <c r="S217" s="8"/>
      <c r="T217" s="8"/>
      <c r="U217" s="8"/>
      <c r="V217" s="8"/>
      <c r="W217" s="8"/>
      <c r="X217" s="8"/>
      <c r="Y217" s="8"/>
      <c r="Z217" s="8"/>
    </row>
    <row r="218" spans="1:26" ht="15.75" customHeight="1" x14ac:dyDescent="0.3">
      <c r="A218" s="4"/>
      <c r="B218" s="136">
        <v>333</v>
      </c>
      <c r="C218" s="137" t="s">
        <v>368</v>
      </c>
      <c r="D218" s="138">
        <v>46250000</v>
      </c>
      <c r="E218" s="138">
        <v>30740000</v>
      </c>
      <c r="F218" s="139">
        <f t="shared" si="34"/>
        <v>15510000</v>
      </c>
      <c r="G218" s="140">
        <f t="shared" si="26"/>
        <v>0.6646486486486487</v>
      </c>
      <c r="H218" s="197"/>
      <c r="I218" s="8"/>
      <c r="J218" s="8"/>
      <c r="K218" s="8"/>
      <c r="L218" s="8"/>
      <c r="M218" s="8"/>
      <c r="N218" s="8"/>
      <c r="O218" s="8"/>
      <c r="P218" s="8"/>
      <c r="Q218" s="8"/>
      <c r="R218" s="8"/>
      <c r="S218" s="8"/>
      <c r="T218" s="8"/>
      <c r="U218" s="8"/>
      <c r="V218" s="8"/>
      <c r="W218" s="8"/>
      <c r="X218" s="8"/>
      <c r="Y218" s="8"/>
      <c r="Z218" s="8"/>
    </row>
    <row r="219" spans="1:26" ht="15.75" customHeight="1" x14ac:dyDescent="0.3">
      <c r="A219" s="4"/>
      <c r="B219" s="136">
        <v>334</v>
      </c>
      <c r="C219" s="137" t="s">
        <v>369</v>
      </c>
      <c r="D219" s="138">
        <v>232000000</v>
      </c>
      <c r="E219" s="141">
        <v>76157590</v>
      </c>
      <c r="F219" s="139">
        <f t="shared" si="34"/>
        <v>155842410</v>
      </c>
      <c r="G219" s="140">
        <f t="shared" si="26"/>
        <v>0.32826547413793106</v>
      </c>
      <c r="H219" s="197"/>
      <c r="I219" s="8"/>
      <c r="J219" s="8"/>
      <c r="K219" s="8"/>
      <c r="L219" s="8"/>
      <c r="M219" s="8"/>
      <c r="N219" s="8"/>
      <c r="O219" s="8"/>
      <c r="P219" s="8"/>
      <c r="Q219" s="8"/>
      <c r="R219" s="8"/>
      <c r="S219" s="8"/>
      <c r="T219" s="8"/>
      <c r="U219" s="8"/>
      <c r="V219" s="8"/>
      <c r="W219" s="8"/>
      <c r="X219" s="8"/>
      <c r="Y219" s="8"/>
      <c r="Z219" s="8"/>
    </row>
    <row r="220" spans="1:26" ht="15.75" customHeight="1" x14ac:dyDescent="0.3">
      <c r="A220" s="4"/>
      <c r="B220" s="136">
        <v>335</v>
      </c>
      <c r="C220" s="137" t="s">
        <v>370</v>
      </c>
      <c r="D220" s="138">
        <v>16000000</v>
      </c>
      <c r="E220" s="138">
        <v>1525000</v>
      </c>
      <c r="F220" s="139">
        <f t="shared" si="34"/>
        <v>14475000</v>
      </c>
      <c r="G220" s="140">
        <f t="shared" si="26"/>
        <v>9.5312499999999994E-2</v>
      </c>
      <c r="H220" s="197"/>
      <c r="I220" s="8"/>
      <c r="J220" s="8"/>
      <c r="K220" s="8"/>
      <c r="L220" s="8"/>
      <c r="M220" s="8"/>
      <c r="N220" s="8"/>
      <c r="O220" s="8"/>
      <c r="P220" s="8"/>
      <c r="Q220" s="8"/>
      <c r="R220" s="8"/>
      <c r="S220" s="8"/>
      <c r="T220" s="8"/>
      <c r="U220" s="8"/>
      <c r="V220" s="8"/>
      <c r="W220" s="8"/>
      <c r="X220" s="8"/>
      <c r="Y220" s="8"/>
      <c r="Z220" s="8"/>
    </row>
    <row r="221" spans="1:26" ht="15.75" customHeight="1" x14ac:dyDescent="0.3">
      <c r="A221" s="4"/>
      <c r="B221" s="136">
        <v>336</v>
      </c>
      <c r="C221" s="137" t="s">
        <v>371</v>
      </c>
      <c r="D221" s="138">
        <v>1000000</v>
      </c>
      <c r="E221" s="141">
        <v>0</v>
      </c>
      <c r="F221" s="139">
        <f t="shared" si="34"/>
        <v>1000000</v>
      </c>
      <c r="G221" s="140">
        <f t="shared" si="26"/>
        <v>0</v>
      </c>
      <c r="H221" s="197"/>
      <c r="I221" s="8"/>
      <c r="J221" s="8"/>
      <c r="K221" s="8"/>
      <c r="L221" s="8"/>
      <c r="M221" s="8"/>
      <c r="N221" s="8"/>
      <c r="O221" s="8"/>
      <c r="P221" s="8"/>
      <c r="Q221" s="8"/>
      <c r="R221" s="8"/>
      <c r="S221" s="8"/>
      <c r="T221" s="8"/>
      <c r="U221" s="8"/>
      <c r="V221" s="8"/>
      <c r="W221" s="8"/>
      <c r="X221" s="8"/>
      <c r="Y221" s="8"/>
      <c r="Z221" s="8"/>
    </row>
    <row r="222" spans="1:26" ht="15.75" customHeight="1" x14ac:dyDescent="0.3">
      <c r="A222" s="4"/>
      <c r="B222" s="132">
        <v>340</v>
      </c>
      <c r="C222" s="133" t="s">
        <v>360</v>
      </c>
      <c r="D222" s="134">
        <f t="shared" ref="D222:F222" si="35">D230+D229+D228+D227+D226+D225+D224+D223</f>
        <v>473715743</v>
      </c>
      <c r="E222" s="134">
        <f t="shared" si="35"/>
        <v>125278250</v>
      </c>
      <c r="F222" s="134">
        <f t="shared" si="35"/>
        <v>348437493</v>
      </c>
      <c r="G222" s="151">
        <f t="shared" si="26"/>
        <v>0.2644587009218311</v>
      </c>
      <c r="H222" s="197"/>
      <c r="I222" s="8"/>
      <c r="J222" s="8"/>
      <c r="K222" s="8"/>
      <c r="L222" s="8"/>
      <c r="M222" s="8"/>
      <c r="N222" s="8"/>
      <c r="O222" s="8"/>
      <c r="P222" s="8"/>
      <c r="Q222" s="8"/>
      <c r="R222" s="8"/>
      <c r="S222" s="8"/>
      <c r="T222" s="8"/>
      <c r="U222" s="8"/>
      <c r="V222" s="8"/>
      <c r="W222" s="8"/>
      <c r="X222" s="8"/>
      <c r="Y222" s="8"/>
      <c r="Z222" s="8"/>
    </row>
    <row r="223" spans="1:26" ht="15.75" customHeight="1" x14ac:dyDescent="0.3">
      <c r="A223" s="4"/>
      <c r="B223" s="136">
        <v>341</v>
      </c>
      <c r="C223" s="137" t="s">
        <v>372</v>
      </c>
      <c r="D223" s="138">
        <v>9000000</v>
      </c>
      <c r="E223" s="141">
        <v>0</v>
      </c>
      <c r="F223" s="139">
        <f t="shared" ref="F223:F230" si="36">D223-E223</f>
        <v>9000000</v>
      </c>
      <c r="G223" s="140">
        <f t="shared" si="26"/>
        <v>0</v>
      </c>
      <c r="H223" s="197"/>
      <c r="I223" s="8"/>
      <c r="J223" s="8"/>
      <c r="K223" s="8"/>
      <c r="L223" s="8"/>
      <c r="M223" s="8"/>
      <c r="N223" s="8"/>
      <c r="O223" s="8"/>
      <c r="P223" s="8"/>
      <c r="Q223" s="8"/>
      <c r="R223" s="8"/>
      <c r="S223" s="8"/>
      <c r="T223" s="8"/>
      <c r="U223" s="8"/>
      <c r="V223" s="8"/>
      <c r="W223" s="8"/>
      <c r="X223" s="8"/>
      <c r="Y223" s="8"/>
      <c r="Z223" s="8"/>
    </row>
    <row r="224" spans="1:26" ht="15.75" customHeight="1" x14ac:dyDescent="0.3">
      <c r="A224" s="4"/>
      <c r="B224" s="136">
        <v>342</v>
      </c>
      <c r="C224" s="137" t="s">
        <v>373</v>
      </c>
      <c r="D224" s="138">
        <v>379965743</v>
      </c>
      <c r="E224" s="141">
        <v>107281450</v>
      </c>
      <c r="F224" s="139">
        <f t="shared" si="36"/>
        <v>272684293</v>
      </c>
      <c r="G224" s="140">
        <f t="shared" si="26"/>
        <v>0.28234505867019699</v>
      </c>
      <c r="H224" s="197"/>
      <c r="I224" s="8"/>
      <c r="J224" s="8"/>
      <c r="K224" s="8"/>
      <c r="L224" s="8"/>
      <c r="M224" s="8"/>
      <c r="N224" s="8"/>
      <c r="O224" s="8"/>
      <c r="P224" s="8"/>
      <c r="Q224" s="8"/>
      <c r="R224" s="8"/>
      <c r="S224" s="8"/>
      <c r="T224" s="8"/>
      <c r="U224" s="8"/>
      <c r="V224" s="8"/>
      <c r="W224" s="8"/>
      <c r="X224" s="8"/>
      <c r="Y224" s="8"/>
      <c r="Z224" s="8"/>
    </row>
    <row r="225" spans="1:26" ht="15.75" customHeight="1" x14ac:dyDescent="0.3">
      <c r="A225" s="4"/>
      <c r="B225" s="136">
        <v>343</v>
      </c>
      <c r="C225" s="137" t="s">
        <v>374</v>
      </c>
      <c r="D225" s="138">
        <v>32750000</v>
      </c>
      <c r="E225" s="138">
        <v>1180550</v>
      </c>
      <c r="F225" s="139">
        <f t="shared" si="36"/>
        <v>31569450</v>
      </c>
      <c r="G225" s="140">
        <f t="shared" si="26"/>
        <v>3.6047328244274812E-2</v>
      </c>
      <c r="H225" s="197"/>
      <c r="I225" s="8"/>
      <c r="J225" s="8"/>
      <c r="K225" s="8"/>
      <c r="L225" s="8"/>
      <c r="M225" s="8"/>
      <c r="N225" s="8"/>
      <c r="O225" s="8"/>
      <c r="P225" s="8"/>
      <c r="Q225" s="8"/>
      <c r="R225" s="8"/>
      <c r="S225" s="8"/>
      <c r="T225" s="8"/>
      <c r="U225" s="8"/>
      <c r="V225" s="8"/>
      <c r="W225" s="8"/>
      <c r="X225" s="8"/>
      <c r="Y225" s="8"/>
      <c r="Z225" s="8"/>
    </row>
    <row r="226" spans="1:26" ht="15.75" customHeight="1" x14ac:dyDescent="0.3">
      <c r="A226" s="4"/>
      <c r="B226" s="136">
        <v>344</v>
      </c>
      <c r="C226" s="137" t="s">
        <v>375</v>
      </c>
      <c r="D226" s="138">
        <v>5000000</v>
      </c>
      <c r="E226" s="138">
        <v>1499850</v>
      </c>
      <c r="F226" s="139">
        <f t="shared" si="36"/>
        <v>3500150</v>
      </c>
      <c r="G226" s="140">
        <f t="shared" si="26"/>
        <v>0.29997000000000001</v>
      </c>
      <c r="H226" s="197"/>
      <c r="I226" s="8"/>
      <c r="J226" s="8"/>
      <c r="K226" s="8"/>
      <c r="L226" s="8"/>
      <c r="M226" s="8"/>
      <c r="N226" s="8"/>
      <c r="O226" s="8"/>
      <c r="P226" s="8"/>
      <c r="Q226" s="8"/>
      <c r="R226" s="8"/>
      <c r="S226" s="8"/>
      <c r="T226" s="8"/>
      <c r="U226" s="8"/>
      <c r="V226" s="8"/>
      <c r="W226" s="8"/>
      <c r="X226" s="8"/>
      <c r="Y226" s="8"/>
      <c r="Z226" s="8"/>
    </row>
    <row r="227" spans="1:26" ht="15.75" customHeight="1" x14ac:dyDescent="0.3">
      <c r="A227" s="4"/>
      <c r="B227" s="136">
        <v>345</v>
      </c>
      <c r="C227" s="137" t="s">
        <v>376</v>
      </c>
      <c r="D227" s="138">
        <v>10000000</v>
      </c>
      <c r="E227" s="138">
        <v>0</v>
      </c>
      <c r="F227" s="139">
        <f t="shared" si="36"/>
        <v>10000000</v>
      </c>
      <c r="G227" s="140">
        <f t="shared" si="26"/>
        <v>0</v>
      </c>
      <c r="H227" s="197"/>
      <c r="I227" s="8"/>
      <c r="J227" s="8"/>
      <c r="K227" s="8"/>
      <c r="L227" s="8"/>
      <c r="M227" s="8"/>
      <c r="N227" s="8"/>
      <c r="O227" s="8"/>
      <c r="P227" s="8"/>
      <c r="Q227" s="8"/>
      <c r="R227" s="8"/>
      <c r="S227" s="8"/>
      <c r="T227" s="8"/>
      <c r="U227" s="8"/>
      <c r="V227" s="8"/>
      <c r="W227" s="8"/>
      <c r="X227" s="8"/>
      <c r="Y227" s="8"/>
      <c r="Z227" s="8"/>
    </row>
    <row r="228" spans="1:26" ht="15.75" customHeight="1" x14ac:dyDescent="0.3">
      <c r="A228" s="4"/>
      <c r="B228" s="136">
        <v>346</v>
      </c>
      <c r="C228" s="137" t="s">
        <v>377</v>
      </c>
      <c r="D228" s="138">
        <v>30000000</v>
      </c>
      <c r="E228" s="141">
        <v>14436400</v>
      </c>
      <c r="F228" s="139">
        <f t="shared" si="36"/>
        <v>15563600</v>
      </c>
      <c r="G228" s="140">
        <f t="shared" si="26"/>
        <v>0.48121333333333333</v>
      </c>
      <c r="H228" s="197"/>
      <c r="I228" s="8"/>
      <c r="J228" s="8"/>
      <c r="K228" s="8"/>
      <c r="L228" s="8"/>
      <c r="M228" s="8"/>
      <c r="N228" s="8"/>
      <c r="O228" s="8"/>
      <c r="P228" s="8"/>
      <c r="Q228" s="8"/>
      <c r="R228" s="8"/>
      <c r="S228" s="8"/>
      <c r="T228" s="8"/>
      <c r="U228" s="8"/>
      <c r="V228" s="8"/>
      <c r="W228" s="8"/>
      <c r="X228" s="8"/>
      <c r="Y228" s="8"/>
      <c r="Z228" s="8"/>
    </row>
    <row r="229" spans="1:26" ht="15.75" customHeight="1" x14ac:dyDescent="0.3">
      <c r="A229" s="4"/>
      <c r="B229" s="136">
        <v>347</v>
      </c>
      <c r="C229" s="137" t="s">
        <v>378</v>
      </c>
      <c r="D229" s="138">
        <v>2000000</v>
      </c>
      <c r="E229" s="141">
        <v>880000</v>
      </c>
      <c r="F229" s="139">
        <f t="shared" si="36"/>
        <v>1120000</v>
      </c>
      <c r="G229" s="140">
        <f t="shared" si="26"/>
        <v>0.44</v>
      </c>
      <c r="H229" s="197"/>
      <c r="I229" s="8"/>
      <c r="J229" s="8"/>
      <c r="K229" s="8"/>
      <c r="L229" s="8"/>
      <c r="M229" s="8"/>
      <c r="N229" s="8"/>
      <c r="O229" s="8"/>
      <c r="P229" s="8"/>
      <c r="Q229" s="8"/>
      <c r="R229" s="8"/>
      <c r="S229" s="8"/>
      <c r="T229" s="8"/>
      <c r="U229" s="8"/>
      <c r="V229" s="8"/>
      <c r="W229" s="8"/>
      <c r="X229" s="8"/>
      <c r="Y229" s="8"/>
      <c r="Z229" s="8"/>
    </row>
    <row r="230" spans="1:26" ht="15.75" customHeight="1" x14ac:dyDescent="0.3">
      <c r="A230" s="4"/>
      <c r="B230" s="136">
        <v>349</v>
      </c>
      <c r="C230" s="137" t="s">
        <v>379</v>
      </c>
      <c r="D230" s="138">
        <v>5000000</v>
      </c>
      <c r="E230" s="141">
        <v>0</v>
      </c>
      <c r="F230" s="139">
        <f t="shared" si="36"/>
        <v>5000000</v>
      </c>
      <c r="G230" s="140">
        <f t="shared" si="26"/>
        <v>0</v>
      </c>
      <c r="H230" s="197"/>
      <c r="I230" s="8"/>
      <c r="J230" s="8"/>
      <c r="K230" s="8"/>
      <c r="L230" s="8"/>
      <c r="M230" s="8"/>
      <c r="N230" s="8"/>
      <c r="O230" s="8"/>
      <c r="P230" s="8"/>
      <c r="Q230" s="8"/>
      <c r="R230" s="8"/>
      <c r="S230" s="8"/>
      <c r="T230" s="8"/>
      <c r="U230" s="8"/>
      <c r="V230" s="8"/>
      <c r="W230" s="8"/>
      <c r="X230" s="8"/>
      <c r="Y230" s="8"/>
      <c r="Z230" s="8"/>
    </row>
    <row r="231" spans="1:26" ht="41.25" customHeight="1" x14ac:dyDescent="0.3">
      <c r="A231" s="4"/>
      <c r="B231" s="132">
        <v>350</v>
      </c>
      <c r="C231" s="133" t="s">
        <v>380</v>
      </c>
      <c r="D231" s="134">
        <f t="shared" ref="D231:F231" si="37">D232+D233+D234+D235</f>
        <v>46050000</v>
      </c>
      <c r="E231" s="134">
        <f t="shared" si="37"/>
        <v>6667450</v>
      </c>
      <c r="F231" s="134">
        <f t="shared" si="37"/>
        <v>39382550</v>
      </c>
      <c r="G231" s="151">
        <f t="shared" si="26"/>
        <v>0.14478718783930511</v>
      </c>
      <c r="H231" s="197"/>
      <c r="I231" s="8"/>
      <c r="J231" s="8"/>
      <c r="K231" s="8"/>
      <c r="L231" s="8"/>
      <c r="M231" s="8"/>
      <c r="N231" s="8"/>
      <c r="O231" s="8"/>
      <c r="P231" s="8"/>
      <c r="Q231" s="8"/>
      <c r="R231" s="8"/>
      <c r="S231" s="8"/>
      <c r="T231" s="8"/>
      <c r="U231" s="8"/>
      <c r="V231" s="8"/>
      <c r="W231" s="8"/>
      <c r="X231" s="8"/>
      <c r="Y231" s="8"/>
      <c r="Z231" s="8"/>
    </row>
    <row r="232" spans="1:26" ht="15.75" customHeight="1" x14ac:dyDescent="0.3">
      <c r="A232" s="4"/>
      <c r="B232" s="136">
        <v>351</v>
      </c>
      <c r="C232" s="137" t="s">
        <v>381</v>
      </c>
      <c r="D232" s="138">
        <v>26500000</v>
      </c>
      <c r="E232" s="141">
        <v>6350000</v>
      </c>
      <c r="F232" s="139">
        <f t="shared" ref="F232:F235" si="38">D232-E232</f>
        <v>20150000</v>
      </c>
      <c r="G232" s="140">
        <f t="shared" si="26"/>
        <v>0.23962264150943396</v>
      </c>
      <c r="H232" s="197"/>
      <c r="I232" s="8"/>
      <c r="J232" s="8"/>
      <c r="K232" s="8"/>
      <c r="L232" s="8"/>
      <c r="M232" s="8"/>
      <c r="N232" s="8"/>
      <c r="O232" s="8"/>
      <c r="P232" s="8"/>
      <c r="Q232" s="8"/>
      <c r="R232" s="8"/>
      <c r="S232" s="8"/>
      <c r="T232" s="8"/>
      <c r="U232" s="8"/>
      <c r="V232" s="8"/>
      <c r="W232" s="8"/>
      <c r="X232" s="8"/>
      <c r="Y232" s="8"/>
      <c r="Z232" s="8"/>
    </row>
    <row r="233" spans="1:26" ht="15.75" customHeight="1" x14ac:dyDescent="0.3">
      <c r="A233" s="4"/>
      <c r="B233" s="136">
        <v>352</v>
      </c>
      <c r="C233" s="137" t="s">
        <v>382</v>
      </c>
      <c r="D233" s="138">
        <v>4500000</v>
      </c>
      <c r="E233" s="138">
        <v>317450</v>
      </c>
      <c r="F233" s="139">
        <f t="shared" si="38"/>
        <v>4182550</v>
      </c>
      <c r="G233" s="140">
        <f t="shared" si="26"/>
        <v>7.0544444444444451E-2</v>
      </c>
      <c r="H233" s="197"/>
      <c r="I233" s="8"/>
      <c r="J233" s="8"/>
      <c r="K233" s="8"/>
      <c r="L233" s="8"/>
      <c r="M233" s="8"/>
      <c r="N233" s="8"/>
      <c r="O233" s="8"/>
      <c r="P233" s="8"/>
      <c r="Q233" s="8"/>
      <c r="R233" s="8"/>
      <c r="S233" s="8"/>
      <c r="T233" s="8"/>
      <c r="U233" s="8"/>
      <c r="V233" s="8"/>
      <c r="W233" s="8"/>
      <c r="X233" s="8"/>
      <c r="Y233" s="8"/>
      <c r="Z233" s="8"/>
    </row>
    <row r="234" spans="1:26" ht="15.75" customHeight="1" x14ac:dyDescent="0.3">
      <c r="A234" s="4"/>
      <c r="B234" s="136">
        <v>355</v>
      </c>
      <c r="C234" s="137" t="s">
        <v>383</v>
      </c>
      <c r="D234" s="138">
        <v>12000000</v>
      </c>
      <c r="E234" s="138">
        <v>0</v>
      </c>
      <c r="F234" s="139">
        <f t="shared" si="38"/>
        <v>12000000</v>
      </c>
      <c r="G234" s="140">
        <f t="shared" si="26"/>
        <v>0</v>
      </c>
      <c r="H234" s="197"/>
      <c r="I234" s="8"/>
      <c r="J234" s="8"/>
      <c r="K234" s="8"/>
      <c r="L234" s="8"/>
      <c r="M234" s="8"/>
      <c r="N234" s="8"/>
      <c r="O234" s="8"/>
      <c r="P234" s="8"/>
      <c r="Q234" s="8"/>
      <c r="R234" s="8"/>
      <c r="S234" s="8"/>
      <c r="T234" s="8"/>
      <c r="U234" s="8"/>
      <c r="V234" s="8"/>
      <c r="W234" s="8"/>
      <c r="X234" s="8"/>
      <c r="Y234" s="8"/>
      <c r="Z234" s="8"/>
    </row>
    <row r="235" spans="1:26" ht="43.5" customHeight="1" x14ac:dyDescent="0.3">
      <c r="A235" s="4"/>
      <c r="B235" s="136">
        <v>358</v>
      </c>
      <c r="C235" s="137" t="s">
        <v>384</v>
      </c>
      <c r="D235" s="138">
        <v>3050000</v>
      </c>
      <c r="E235" s="138">
        <v>0</v>
      </c>
      <c r="F235" s="139">
        <f t="shared" si="38"/>
        <v>3050000</v>
      </c>
      <c r="G235" s="140">
        <f t="shared" si="26"/>
        <v>0</v>
      </c>
      <c r="H235" s="197"/>
      <c r="I235" s="8"/>
      <c r="J235" s="8"/>
      <c r="K235" s="8"/>
      <c r="L235" s="8"/>
      <c r="M235" s="8"/>
      <c r="N235" s="8"/>
      <c r="O235" s="8"/>
      <c r="P235" s="8"/>
      <c r="Q235" s="8"/>
      <c r="R235" s="8"/>
      <c r="S235" s="8"/>
      <c r="T235" s="8"/>
      <c r="U235" s="8"/>
      <c r="V235" s="8"/>
      <c r="W235" s="8"/>
      <c r="X235" s="8"/>
      <c r="Y235" s="8"/>
      <c r="Z235" s="8"/>
    </row>
    <row r="236" spans="1:26" ht="15.75" customHeight="1" x14ac:dyDescent="0.3">
      <c r="A236" s="4"/>
      <c r="B236" s="132">
        <v>360</v>
      </c>
      <c r="C236" s="133" t="s">
        <v>385</v>
      </c>
      <c r="D236" s="134">
        <f t="shared" ref="D236:F236" si="39">D237</f>
        <v>98760000</v>
      </c>
      <c r="E236" s="134">
        <f t="shared" si="39"/>
        <v>11532563</v>
      </c>
      <c r="F236" s="134">
        <f t="shared" si="39"/>
        <v>87227437</v>
      </c>
      <c r="G236" s="151">
        <f t="shared" si="26"/>
        <v>0.11677362292426083</v>
      </c>
      <c r="H236" s="197"/>
      <c r="I236" s="8"/>
      <c r="J236" s="8"/>
      <c r="K236" s="8"/>
      <c r="L236" s="8"/>
      <c r="M236" s="8"/>
      <c r="N236" s="8"/>
      <c r="O236" s="8"/>
      <c r="P236" s="8"/>
      <c r="Q236" s="8"/>
      <c r="R236" s="8"/>
      <c r="S236" s="8"/>
      <c r="T236" s="8"/>
      <c r="U236" s="8"/>
      <c r="V236" s="8"/>
      <c r="W236" s="8"/>
      <c r="X236" s="8"/>
      <c r="Y236" s="8"/>
      <c r="Z236" s="8"/>
    </row>
    <row r="237" spans="1:26" ht="15.75" customHeight="1" x14ac:dyDescent="0.3">
      <c r="A237" s="4"/>
      <c r="B237" s="136">
        <v>361</v>
      </c>
      <c r="C237" s="137" t="s">
        <v>386</v>
      </c>
      <c r="D237" s="138">
        <v>98760000</v>
      </c>
      <c r="E237" s="141">
        <v>11532563</v>
      </c>
      <c r="F237" s="139">
        <f>D237-E237</f>
        <v>87227437</v>
      </c>
      <c r="G237" s="140">
        <f t="shared" si="26"/>
        <v>0.11677362292426083</v>
      </c>
      <c r="H237" s="197"/>
      <c r="I237" s="8"/>
      <c r="J237" s="8"/>
      <c r="K237" s="8"/>
      <c r="L237" s="8"/>
      <c r="M237" s="8"/>
      <c r="N237" s="8"/>
      <c r="O237" s="8"/>
      <c r="P237" s="8"/>
      <c r="Q237" s="8"/>
      <c r="R237" s="8"/>
      <c r="S237" s="8"/>
      <c r="T237" s="8"/>
      <c r="U237" s="8"/>
      <c r="V237" s="8"/>
      <c r="W237" s="8"/>
      <c r="X237" s="8"/>
      <c r="Y237" s="8"/>
      <c r="Z237" s="8"/>
    </row>
    <row r="238" spans="1:26" ht="15.75" customHeight="1" x14ac:dyDescent="0.3">
      <c r="A238" s="4"/>
      <c r="B238" s="132">
        <v>390</v>
      </c>
      <c r="C238" s="133" t="s">
        <v>387</v>
      </c>
      <c r="D238" s="134">
        <f t="shared" ref="D238:F238" si="40">D239+D240+D241+D242+D243+D244+D245</f>
        <v>36000000</v>
      </c>
      <c r="E238" s="134">
        <f t="shared" si="40"/>
        <v>8004800</v>
      </c>
      <c r="F238" s="134">
        <f t="shared" si="40"/>
        <v>27995200</v>
      </c>
      <c r="G238" s="151">
        <f t="shared" si="26"/>
        <v>0.22235555555555556</v>
      </c>
      <c r="H238" s="197"/>
      <c r="I238" s="8"/>
      <c r="J238" s="8"/>
      <c r="K238" s="8"/>
      <c r="L238" s="8"/>
      <c r="M238" s="8"/>
      <c r="N238" s="8"/>
      <c r="O238" s="8"/>
      <c r="P238" s="8"/>
      <c r="Q238" s="8"/>
      <c r="R238" s="8"/>
      <c r="S238" s="8"/>
      <c r="T238" s="8"/>
      <c r="U238" s="8"/>
      <c r="V238" s="8"/>
      <c r="W238" s="8"/>
      <c r="X238" s="8"/>
      <c r="Y238" s="8"/>
      <c r="Z238" s="8"/>
    </row>
    <row r="239" spans="1:26" ht="15.75" customHeight="1" x14ac:dyDescent="0.3">
      <c r="A239" s="4"/>
      <c r="B239" s="136">
        <v>391</v>
      </c>
      <c r="C239" s="137" t="s">
        <v>388</v>
      </c>
      <c r="D239" s="138">
        <v>2000000</v>
      </c>
      <c r="E239" s="138">
        <v>0</v>
      </c>
      <c r="F239" s="139">
        <f t="shared" ref="F239:F245" si="41">D239-E239</f>
        <v>2000000</v>
      </c>
      <c r="G239" s="140">
        <f t="shared" si="26"/>
        <v>0</v>
      </c>
      <c r="H239" s="197"/>
      <c r="I239" s="8"/>
      <c r="J239" s="8"/>
      <c r="K239" s="8"/>
      <c r="L239" s="8"/>
      <c r="M239" s="8"/>
      <c r="N239" s="8"/>
      <c r="O239" s="8"/>
      <c r="P239" s="8"/>
      <c r="Q239" s="8"/>
      <c r="R239" s="8"/>
      <c r="S239" s="8"/>
      <c r="T239" s="8"/>
      <c r="U239" s="8"/>
      <c r="V239" s="8"/>
      <c r="W239" s="8"/>
      <c r="X239" s="8"/>
      <c r="Y239" s="8"/>
      <c r="Z239" s="8"/>
    </row>
    <row r="240" spans="1:26" ht="15.75" customHeight="1" x14ac:dyDescent="0.3">
      <c r="A240" s="4"/>
      <c r="B240" s="136">
        <v>392</v>
      </c>
      <c r="C240" s="137" t="s">
        <v>389</v>
      </c>
      <c r="D240" s="138">
        <v>20000000</v>
      </c>
      <c r="E240" s="138">
        <v>7840000</v>
      </c>
      <c r="F240" s="139">
        <f t="shared" si="41"/>
        <v>12160000</v>
      </c>
      <c r="G240" s="140">
        <f t="shared" si="26"/>
        <v>0.39200000000000002</v>
      </c>
      <c r="H240" s="197"/>
      <c r="I240" s="8"/>
      <c r="J240" s="8"/>
      <c r="K240" s="8"/>
      <c r="L240" s="8"/>
      <c r="M240" s="8"/>
      <c r="N240" s="8"/>
      <c r="O240" s="8"/>
      <c r="P240" s="8"/>
      <c r="Q240" s="8"/>
      <c r="R240" s="8"/>
      <c r="S240" s="8"/>
      <c r="T240" s="8"/>
      <c r="U240" s="8"/>
      <c r="V240" s="8"/>
      <c r="W240" s="8"/>
      <c r="X240" s="8"/>
      <c r="Y240" s="8"/>
      <c r="Z240" s="8"/>
    </row>
    <row r="241" spans="1:26" ht="15.75" customHeight="1" x14ac:dyDescent="0.3">
      <c r="A241" s="4"/>
      <c r="B241" s="136">
        <v>394</v>
      </c>
      <c r="C241" s="137" t="s">
        <v>390</v>
      </c>
      <c r="D241" s="138">
        <v>3000000</v>
      </c>
      <c r="E241" s="138">
        <v>0</v>
      </c>
      <c r="F241" s="139">
        <f t="shared" si="41"/>
        <v>3000000</v>
      </c>
      <c r="G241" s="140">
        <f t="shared" si="26"/>
        <v>0</v>
      </c>
      <c r="H241" s="197"/>
      <c r="I241" s="8"/>
      <c r="J241" s="8"/>
      <c r="K241" s="8"/>
      <c r="L241" s="8"/>
      <c r="M241" s="8"/>
      <c r="N241" s="8"/>
      <c r="O241" s="8"/>
      <c r="P241" s="8"/>
      <c r="Q241" s="8"/>
      <c r="R241" s="8"/>
      <c r="S241" s="8"/>
      <c r="T241" s="8"/>
      <c r="U241" s="8"/>
      <c r="V241" s="8"/>
      <c r="W241" s="8"/>
      <c r="X241" s="8"/>
      <c r="Y241" s="8"/>
      <c r="Z241" s="8"/>
    </row>
    <row r="242" spans="1:26" ht="15.75" customHeight="1" x14ac:dyDescent="0.3">
      <c r="A242" s="4"/>
      <c r="B242" s="136">
        <v>396</v>
      </c>
      <c r="C242" s="137" t="s">
        <v>391</v>
      </c>
      <c r="D242" s="138">
        <v>1500000</v>
      </c>
      <c r="E242" s="138">
        <v>59400</v>
      </c>
      <c r="F242" s="139">
        <f t="shared" si="41"/>
        <v>1440600</v>
      </c>
      <c r="G242" s="140">
        <f t="shared" si="26"/>
        <v>3.9600000000000003E-2</v>
      </c>
      <c r="H242" s="197"/>
      <c r="I242" s="8"/>
      <c r="J242" s="8"/>
      <c r="K242" s="8"/>
      <c r="L242" s="8"/>
      <c r="M242" s="8"/>
      <c r="N242" s="8"/>
      <c r="O242" s="8"/>
      <c r="P242" s="8"/>
      <c r="Q242" s="8"/>
      <c r="R242" s="8"/>
      <c r="S242" s="8"/>
      <c r="T242" s="8"/>
      <c r="U242" s="8"/>
      <c r="V242" s="8"/>
      <c r="W242" s="8"/>
      <c r="X242" s="8"/>
      <c r="Y242" s="8"/>
      <c r="Z242" s="8"/>
    </row>
    <row r="243" spans="1:26" ht="15.75" customHeight="1" x14ac:dyDescent="0.3">
      <c r="A243" s="4"/>
      <c r="B243" s="136">
        <v>397</v>
      </c>
      <c r="C243" s="137" t="s">
        <v>392</v>
      </c>
      <c r="D243" s="138">
        <v>3000000</v>
      </c>
      <c r="E243" s="138">
        <v>26000</v>
      </c>
      <c r="F243" s="139">
        <f t="shared" si="41"/>
        <v>2974000</v>
      </c>
      <c r="G243" s="140">
        <f t="shared" si="26"/>
        <v>8.6666666666666663E-3</v>
      </c>
      <c r="H243" s="197"/>
      <c r="I243" s="8"/>
      <c r="J243" s="8"/>
      <c r="K243" s="8"/>
      <c r="L243" s="8"/>
      <c r="M243" s="8"/>
      <c r="N243" s="8"/>
      <c r="O243" s="8"/>
      <c r="P243" s="8"/>
      <c r="Q243" s="8"/>
      <c r="R243" s="8"/>
      <c r="S243" s="8"/>
      <c r="T243" s="8"/>
      <c r="U243" s="8"/>
      <c r="V243" s="8"/>
      <c r="W243" s="8"/>
      <c r="X243" s="8"/>
      <c r="Y243" s="8"/>
      <c r="Z243" s="8"/>
    </row>
    <row r="244" spans="1:26" ht="15.75" customHeight="1" x14ac:dyDescent="0.3">
      <c r="A244" s="4"/>
      <c r="B244" s="136">
        <v>398</v>
      </c>
      <c r="C244" s="137" t="s">
        <v>393</v>
      </c>
      <c r="D244" s="138">
        <v>2500000</v>
      </c>
      <c r="E244" s="138">
        <v>0</v>
      </c>
      <c r="F244" s="139">
        <f t="shared" si="41"/>
        <v>2500000</v>
      </c>
      <c r="G244" s="140">
        <f t="shared" si="26"/>
        <v>0</v>
      </c>
      <c r="H244" s="197"/>
      <c r="I244" s="8"/>
      <c r="J244" s="8"/>
      <c r="K244" s="8"/>
      <c r="L244" s="8"/>
      <c r="M244" s="8"/>
      <c r="N244" s="8"/>
      <c r="O244" s="8"/>
      <c r="P244" s="8"/>
      <c r="Q244" s="8"/>
      <c r="R244" s="8"/>
      <c r="S244" s="8"/>
      <c r="T244" s="8"/>
      <c r="U244" s="8"/>
      <c r="V244" s="8"/>
      <c r="W244" s="8"/>
      <c r="X244" s="8"/>
      <c r="Y244" s="8"/>
      <c r="Z244" s="8"/>
    </row>
    <row r="245" spans="1:26" ht="15.75" customHeight="1" x14ac:dyDescent="0.3">
      <c r="A245" s="4"/>
      <c r="B245" s="136">
        <v>399</v>
      </c>
      <c r="C245" s="137" t="s">
        <v>379</v>
      </c>
      <c r="D245" s="138">
        <v>4000000</v>
      </c>
      <c r="E245" s="138">
        <v>79400</v>
      </c>
      <c r="F245" s="139">
        <f t="shared" si="41"/>
        <v>3920600</v>
      </c>
      <c r="G245" s="140">
        <f t="shared" si="26"/>
        <v>1.985E-2</v>
      </c>
      <c r="H245" s="197"/>
      <c r="I245" s="8"/>
      <c r="J245" s="8"/>
      <c r="K245" s="8"/>
      <c r="L245" s="8"/>
      <c r="M245" s="8"/>
      <c r="N245" s="8"/>
      <c r="O245" s="8"/>
      <c r="P245" s="8"/>
      <c r="Q245" s="8"/>
      <c r="R245" s="8"/>
      <c r="S245" s="8"/>
      <c r="T245" s="8"/>
      <c r="U245" s="8"/>
      <c r="V245" s="8"/>
      <c r="W245" s="8"/>
      <c r="X245" s="8"/>
      <c r="Y245" s="8"/>
      <c r="Z245" s="8"/>
    </row>
    <row r="246" spans="1:26" ht="16.5" customHeight="1" x14ac:dyDescent="0.3">
      <c r="A246" s="4"/>
      <c r="B246" s="128">
        <v>500</v>
      </c>
      <c r="C246" s="129" t="s">
        <v>394</v>
      </c>
      <c r="D246" s="130">
        <f t="shared" ref="D246:F246" si="42">D247+D251+D255</f>
        <v>3993850000</v>
      </c>
      <c r="E246" s="130">
        <f t="shared" si="42"/>
        <v>379305340</v>
      </c>
      <c r="F246" s="130">
        <f t="shared" si="42"/>
        <v>3614544660</v>
      </c>
      <c r="G246" s="152">
        <f t="shared" si="26"/>
        <v>9.4972354995806058E-2</v>
      </c>
      <c r="H246" s="197"/>
      <c r="I246" s="8"/>
      <c r="J246" s="8"/>
      <c r="K246" s="8"/>
      <c r="L246" s="8"/>
      <c r="M246" s="8"/>
      <c r="N246" s="8"/>
      <c r="O246" s="8"/>
      <c r="P246" s="8"/>
      <c r="Q246" s="8"/>
      <c r="R246" s="8"/>
      <c r="S246" s="8"/>
      <c r="T246" s="8"/>
      <c r="U246" s="8"/>
      <c r="V246" s="8"/>
      <c r="W246" s="8"/>
      <c r="X246" s="8"/>
      <c r="Y246" s="8"/>
      <c r="Z246" s="8"/>
    </row>
    <row r="247" spans="1:26" ht="35.25" customHeight="1" x14ac:dyDescent="0.3">
      <c r="A247" s="4"/>
      <c r="B247" s="132">
        <v>530</v>
      </c>
      <c r="C247" s="133" t="s">
        <v>395</v>
      </c>
      <c r="D247" s="134">
        <f t="shared" ref="D247:F247" si="43">D248+D249+D250</f>
        <v>1050000000</v>
      </c>
      <c r="E247" s="134">
        <f t="shared" si="43"/>
        <v>0</v>
      </c>
      <c r="F247" s="134">
        <f t="shared" si="43"/>
        <v>1050000000</v>
      </c>
      <c r="G247" s="151">
        <f t="shared" si="26"/>
        <v>0</v>
      </c>
      <c r="H247" s="197"/>
      <c r="I247" s="8"/>
      <c r="J247" s="8"/>
      <c r="K247" s="8"/>
      <c r="L247" s="8"/>
      <c r="M247" s="8"/>
      <c r="N247" s="8"/>
      <c r="O247" s="8"/>
      <c r="P247" s="8"/>
      <c r="Q247" s="8"/>
      <c r="R247" s="8"/>
      <c r="S247" s="8"/>
      <c r="T247" s="8"/>
      <c r="U247" s="8"/>
      <c r="V247" s="8"/>
      <c r="W247" s="8"/>
      <c r="X247" s="8"/>
      <c r="Y247" s="8"/>
      <c r="Z247" s="8"/>
    </row>
    <row r="248" spans="1:26" ht="15.75" customHeight="1" x14ac:dyDescent="0.3">
      <c r="A248" s="4"/>
      <c r="B248" s="136">
        <v>534</v>
      </c>
      <c r="C248" s="137" t="s">
        <v>396</v>
      </c>
      <c r="D248" s="138">
        <v>100000000</v>
      </c>
      <c r="E248" s="138">
        <v>0</v>
      </c>
      <c r="F248" s="139">
        <f t="shared" ref="F248:F250" si="44">D248-E248</f>
        <v>100000000</v>
      </c>
      <c r="G248" s="140">
        <f t="shared" si="26"/>
        <v>0</v>
      </c>
      <c r="H248" s="197"/>
      <c r="I248" s="8"/>
      <c r="J248" s="8"/>
      <c r="K248" s="8"/>
      <c r="L248" s="8"/>
      <c r="M248" s="8"/>
      <c r="N248" s="8"/>
      <c r="O248" s="8"/>
      <c r="P248" s="8"/>
      <c r="Q248" s="8"/>
      <c r="R248" s="8"/>
      <c r="S248" s="8"/>
      <c r="T248" s="8"/>
      <c r="U248" s="8"/>
      <c r="V248" s="8"/>
      <c r="W248" s="8"/>
      <c r="X248" s="8"/>
      <c r="Y248" s="8"/>
      <c r="Z248" s="8"/>
    </row>
    <row r="249" spans="1:26" ht="27" customHeight="1" x14ac:dyDescent="0.3">
      <c r="A249" s="4"/>
      <c r="B249" s="136">
        <v>536</v>
      </c>
      <c r="C249" s="137" t="s">
        <v>397</v>
      </c>
      <c r="D249" s="138">
        <v>50000000</v>
      </c>
      <c r="E249" s="138">
        <v>0</v>
      </c>
      <c r="F249" s="139">
        <f t="shared" si="44"/>
        <v>50000000</v>
      </c>
      <c r="G249" s="140">
        <f t="shared" si="26"/>
        <v>0</v>
      </c>
      <c r="H249" s="197"/>
      <c r="I249" s="8"/>
      <c r="J249" s="8"/>
      <c r="K249" s="8"/>
      <c r="L249" s="8"/>
      <c r="M249" s="8"/>
      <c r="N249" s="8"/>
      <c r="O249" s="8"/>
      <c r="P249" s="8"/>
      <c r="Q249" s="8"/>
      <c r="R249" s="8"/>
      <c r="S249" s="8"/>
      <c r="T249" s="8"/>
      <c r="U249" s="8"/>
      <c r="V249" s="8"/>
      <c r="W249" s="8"/>
      <c r="X249" s="8"/>
      <c r="Y249" s="8"/>
      <c r="Z249" s="8"/>
    </row>
    <row r="250" spans="1:26" ht="32.25" customHeight="1" x14ac:dyDescent="0.3">
      <c r="A250" s="4"/>
      <c r="B250" s="136">
        <v>538</v>
      </c>
      <c r="C250" s="137" t="s">
        <v>398</v>
      </c>
      <c r="D250" s="138">
        <v>900000000</v>
      </c>
      <c r="E250" s="138">
        <v>0</v>
      </c>
      <c r="F250" s="139">
        <f t="shared" si="44"/>
        <v>900000000</v>
      </c>
      <c r="G250" s="140">
        <f t="shared" si="26"/>
        <v>0</v>
      </c>
      <c r="H250" s="197"/>
      <c r="I250" s="8"/>
      <c r="J250" s="8"/>
      <c r="K250" s="8"/>
      <c r="L250" s="8"/>
      <c r="M250" s="8"/>
      <c r="N250" s="8"/>
      <c r="O250" s="8"/>
      <c r="P250" s="8"/>
      <c r="Q250" s="8"/>
      <c r="R250" s="8"/>
      <c r="S250" s="8"/>
      <c r="T250" s="8"/>
      <c r="U250" s="8"/>
      <c r="V250" s="8"/>
      <c r="W250" s="8"/>
      <c r="X250" s="8"/>
      <c r="Y250" s="8"/>
      <c r="Z250" s="8"/>
    </row>
    <row r="251" spans="1:26" ht="31.5" customHeight="1" x14ac:dyDescent="0.3">
      <c r="A251" s="4"/>
      <c r="B251" s="132">
        <v>540</v>
      </c>
      <c r="C251" s="133" t="s">
        <v>399</v>
      </c>
      <c r="D251" s="134">
        <f t="shared" ref="D251:F251" si="45">D252+D253+D254</f>
        <v>1860000000</v>
      </c>
      <c r="E251" s="134">
        <f t="shared" si="45"/>
        <v>39056200</v>
      </c>
      <c r="F251" s="134">
        <f t="shared" si="45"/>
        <v>1820943800</v>
      </c>
      <c r="G251" s="151">
        <f t="shared" si="26"/>
        <v>2.0997956989247311E-2</v>
      </c>
      <c r="H251" s="197"/>
      <c r="I251" s="8"/>
      <c r="J251" s="8"/>
      <c r="K251" s="8"/>
      <c r="L251" s="8"/>
      <c r="M251" s="8"/>
      <c r="N251" s="8"/>
      <c r="O251" s="8"/>
      <c r="P251" s="8"/>
      <c r="Q251" s="8"/>
      <c r="R251" s="8"/>
      <c r="S251" s="8"/>
      <c r="T251" s="8"/>
      <c r="U251" s="8"/>
      <c r="V251" s="8"/>
      <c r="W251" s="8"/>
      <c r="X251" s="8"/>
      <c r="Y251" s="8"/>
      <c r="Z251" s="8"/>
    </row>
    <row r="252" spans="1:26" ht="15.75" customHeight="1" x14ac:dyDescent="0.3">
      <c r="A252" s="4"/>
      <c r="B252" s="136">
        <v>541</v>
      </c>
      <c r="C252" s="137" t="s">
        <v>400</v>
      </c>
      <c r="D252" s="138">
        <v>602500000</v>
      </c>
      <c r="E252" s="138">
        <v>17376200</v>
      </c>
      <c r="F252" s="139">
        <f t="shared" ref="F252:F254" si="46">D252-E252</f>
        <v>585123800</v>
      </c>
      <c r="G252" s="140">
        <f t="shared" si="26"/>
        <v>2.8840165975103735E-2</v>
      </c>
      <c r="H252" s="197"/>
      <c r="I252" s="8"/>
      <c r="J252" s="8"/>
      <c r="K252" s="8"/>
      <c r="L252" s="8"/>
      <c r="M252" s="8"/>
      <c r="N252" s="8"/>
      <c r="O252" s="8"/>
      <c r="P252" s="8"/>
      <c r="Q252" s="8"/>
      <c r="R252" s="8"/>
      <c r="S252" s="8"/>
      <c r="T252" s="8"/>
      <c r="U252" s="8"/>
      <c r="V252" s="8"/>
      <c r="W252" s="8"/>
      <c r="X252" s="8"/>
      <c r="Y252" s="8"/>
      <c r="Z252" s="8"/>
    </row>
    <row r="253" spans="1:26" ht="15.75" customHeight="1" x14ac:dyDescent="0.3">
      <c r="A253" s="4"/>
      <c r="B253" s="136">
        <v>542</v>
      </c>
      <c r="C253" s="137" t="s">
        <v>401</v>
      </c>
      <c r="D253" s="138">
        <v>27500000</v>
      </c>
      <c r="E253" s="138">
        <v>0</v>
      </c>
      <c r="F253" s="139">
        <f t="shared" si="46"/>
        <v>27500000</v>
      </c>
      <c r="G253" s="140">
        <f t="shared" si="26"/>
        <v>0</v>
      </c>
      <c r="H253" s="197"/>
      <c r="I253" s="8"/>
      <c r="J253" s="8"/>
      <c r="K253" s="8"/>
      <c r="L253" s="8"/>
      <c r="M253" s="8"/>
      <c r="N253" s="8"/>
      <c r="O253" s="8"/>
      <c r="P253" s="8"/>
      <c r="Q253" s="8"/>
      <c r="R253" s="8"/>
      <c r="S253" s="8"/>
      <c r="T253" s="8"/>
      <c r="U253" s="8"/>
      <c r="V253" s="8"/>
      <c r="W253" s="8"/>
      <c r="X253" s="8"/>
      <c r="Y253" s="8"/>
      <c r="Z253" s="8"/>
    </row>
    <row r="254" spans="1:26" ht="15.75" customHeight="1" x14ac:dyDescent="0.3">
      <c r="A254" s="4"/>
      <c r="B254" s="136">
        <v>543</v>
      </c>
      <c r="C254" s="137" t="s">
        <v>402</v>
      </c>
      <c r="D254" s="138">
        <v>1230000000</v>
      </c>
      <c r="E254" s="138">
        <v>21680000</v>
      </c>
      <c r="F254" s="139">
        <f t="shared" si="46"/>
        <v>1208320000</v>
      </c>
      <c r="G254" s="140">
        <f t="shared" si="26"/>
        <v>1.7626016260162601E-2</v>
      </c>
      <c r="H254" s="197"/>
      <c r="I254" s="8"/>
      <c r="J254" s="8"/>
      <c r="K254" s="8"/>
      <c r="L254" s="8"/>
      <c r="M254" s="8"/>
      <c r="N254" s="8"/>
      <c r="O254" s="8"/>
      <c r="P254" s="8"/>
      <c r="Q254" s="8"/>
      <c r="R254" s="8"/>
      <c r="S254" s="8"/>
      <c r="T254" s="8"/>
      <c r="U254" s="8"/>
      <c r="V254" s="8"/>
      <c r="W254" s="8"/>
      <c r="X254" s="8"/>
      <c r="Y254" s="8"/>
      <c r="Z254" s="8"/>
    </row>
    <row r="255" spans="1:26" ht="15.75" customHeight="1" x14ac:dyDescent="0.3">
      <c r="A255" s="4"/>
      <c r="B255" s="132">
        <v>570</v>
      </c>
      <c r="C255" s="133" t="s">
        <v>403</v>
      </c>
      <c r="D255" s="134">
        <f t="shared" ref="D255:F255" si="47">D256</f>
        <v>1083850000</v>
      </c>
      <c r="E255" s="134">
        <f t="shared" si="47"/>
        <v>340249140</v>
      </c>
      <c r="F255" s="134">
        <f t="shared" si="47"/>
        <v>743600860</v>
      </c>
      <c r="G255" s="151">
        <f t="shared" si="26"/>
        <v>0.31392641048115516</v>
      </c>
      <c r="H255" s="197"/>
      <c r="I255" s="8"/>
      <c r="J255" s="8"/>
      <c r="K255" s="8"/>
      <c r="L255" s="8"/>
      <c r="M255" s="8"/>
      <c r="N255" s="8"/>
      <c r="O255" s="8"/>
      <c r="P255" s="8"/>
      <c r="Q255" s="8"/>
      <c r="R255" s="8"/>
      <c r="S255" s="8"/>
      <c r="T255" s="8"/>
      <c r="U255" s="8"/>
      <c r="V255" s="8"/>
      <c r="W255" s="8"/>
      <c r="X255" s="8"/>
      <c r="Y255" s="8"/>
      <c r="Z255" s="8"/>
    </row>
    <row r="256" spans="1:26" ht="15.75" customHeight="1" x14ac:dyDescent="0.3">
      <c r="A256" s="4"/>
      <c r="B256" s="136">
        <v>579</v>
      </c>
      <c r="C256" s="137" t="s">
        <v>404</v>
      </c>
      <c r="D256" s="138">
        <v>1083850000</v>
      </c>
      <c r="E256" s="138">
        <v>340249140</v>
      </c>
      <c r="F256" s="139">
        <f>D256-E256</f>
        <v>743600860</v>
      </c>
      <c r="G256" s="140">
        <f t="shared" si="26"/>
        <v>0.31392641048115516</v>
      </c>
      <c r="H256" s="197"/>
      <c r="I256" s="8"/>
      <c r="J256" s="8"/>
      <c r="K256" s="8"/>
      <c r="L256" s="8"/>
      <c r="M256" s="8"/>
      <c r="N256" s="8"/>
      <c r="O256" s="8"/>
      <c r="P256" s="8"/>
      <c r="Q256" s="8"/>
      <c r="R256" s="8"/>
      <c r="S256" s="8"/>
      <c r="T256" s="8"/>
      <c r="U256" s="8"/>
      <c r="V256" s="8"/>
      <c r="W256" s="8"/>
      <c r="X256" s="8"/>
      <c r="Y256" s="8"/>
      <c r="Z256" s="8"/>
    </row>
    <row r="257" spans="1:26" ht="15.75" customHeight="1" x14ac:dyDescent="0.3">
      <c r="A257" s="4"/>
      <c r="B257" s="128">
        <v>800</v>
      </c>
      <c r="C257" s="129" t="s">
        <v>405</v>
      </c>
      <c r="D257" s="130">
        <f t="shared" ref="D257:F257" si="48">D258+D262</f>
        <v>505000000</v>
      </c>
      <c r="E257" s="130">
        <f t="shared" si="48"/>
        <v>63250000</v>
      </c>
      <c r="F257" s="130">
        <f t="shared" si="48"/>
        <v>441750000</v>
      </c>
      <c r="G257" s="152">
        <f t="shared" si="26"/>
        <v>0.12524752475247525</v>
      </c>
      <c r="H257" s="197"/>
      <c r="I257" s="8"/>
      <c r="J257" s="8"/>
      <c r="K257" s="8"/>
      <c r="L257" s="8"/>
      <c r="M257" s="8"/>
      <c r="N257" s="8"/>
      <c r="O257" s="8"/>
      <c r="P257" s="8"/>
      <c r="Q257" s="8"/>
      <c r="R257" s="8"/>
      <c r="S257" s="8"/>
      <c r="T257" s="8"/>
      <c r="U257" s="8"/>
      <c r="V257" s="8"/>
      <c r="W257" s="8"/>
      <c r="X257" s="8"/>
      <c r="Y257" s="8"/>
      <c r="Z257" s="8"/>
    </row>
    <row r="258" spans="1:26" ht="31.5" customHeight="1" x14ac:dyDescent="0.3">
      <c r="A258" s="4"/>
      <c r="B258" s="132">
        <v>840</v>
      </c>
      <c r="C258" s="133" t="s">
        <v>406</v>
      </c>
      <c r="D258" s="134">
        <f t="shared" ref="D258:F258" si="49">D259+D260+D261</f>
        <v>435000000</v>
      </c>
      <c r="E258" s="134">
        <f t="shared" si="49"/>
        <v>63250000</v>
      </c>
      <c r="F258" s="134">
        <f t="shared" si="49"/>
        <v>371750000</v>
      </c>
      <c r="G258" s="151">
        <f t="shared" si="26"/>
        <v>0.14540229885057471</v>
      </c>
      <c r="H258" s="197"/>
      <c r="I258" s="8"/>
      <c r="J258" s="8"/>
      <c r="K258" s="8"/>
      <c r="L258" s="8"/>
      <c r="M258" s="8"/>
      <c r="N258" s="8"/>
      <c r="O258" s="8"/>
      <c r="P258" s="8"/>
      <c r="Q258" s="8"/>
      <c r="R258" s="8"/>
      <c r="S258" s="8"/>
      <c r="T258" s="8"/>
      <c r="U258" s="8"/>
      <c r="V258" s="8"/>
      <c r="W258" s="8"/>
      <c r="X258" s="8"/>
      <c r="Y258" s="8"/>
      <c r="Z258" s="8"/>
    </row>
    <row r="259" spans="1:26" ht="15.75" customHeight="1" x14ac:dyDescent="0.3">
      <c r="A259" s="4"/>
      <c r="B259" s="136">
        <v>841</v>
      </c>
      <c r="C259" s="137" t="s">
        <v>407</v>
      </c>
      <c r="D259" s="138">
        <v>276350000</v>
      </c>
      <c r="E259" s="138">
        <v>63250000</v>
      </c>
      <c r="F259" s="139">
        <f t="shared" ref="F259:F261" si="50">D259-E259</f>
        <v>213100000</v>
      </c>
      <c r="G259" s="140">
        <f t="shared" si="26"/>
        <v>0.22887642482359327</v>
      </c>
      <c r="H259" s="197"/>
      <c r="I259" s="8"/>
      <c r="J259" s="8"/>
      <c r="K259" s="8"/>
      <c r="L259" s="8"/>
      <c r="M259" s="8"/>
      <c r="N259" s="8"/>
      <c r="O259" s="8"/>
      <c r="P259" s="8"/>
      <c r="Q259" s="8"/>
      <c r="R259" s="8"/>
      <c r="S259" s="8"/>
      <c r="T259" s="8"/>
      <c r="U259" s="8"/>
      <c r="V259" s="8"/>
      <c r="W259" s="8"/>
      <c r="X259" s="8"/>
      <c r="Y259" s="8"/>
      <c r="Z259" s="8"/>
    </row>
    <row r="260" spans="1:26" ht="15.75" customHeight="1" x14ac:dyDescent="0.3">
      <c r="A260" s="4"/>
      <c r="B260" s="136">
        <v>842</v>
      </c>
      <c r="C260" s="137" t="s">
        <v>408</v>
      </c>
      <c r="D260" s="138">
        <v>5000000</v>
      </c>
      <c r="E260" s="138">
        <v>0</v>
      </c>
      <c r="F260" s="139">
        <f t="shared" si="50"/>
        <v>5000000</v>
      </c>
      <c r="G260" s="140">
        <f t="shared" si="26"/>
        <v>0</v>
      </c>
      <c r="H260" s="197"/>
      <c r="I260" s="8"/>
      <c r="J260" s="8"/>
      <c r="K260" s="8"/>
      <c r="L260" s="8"/>
      <c r="M260" s="8"/>
      <c r="N260" s="8"/>
      <c r="O260" s="8"/>
      <c r="P260" s="8"/>
      <c r="Q260" s="8"/>
      <c r="R260" s="8"/>
      <c r="S260" s="8"/>
      <c r="T260" s="8"/>
      <c r="U260" s="8"/>
      <c r="V260" s="8"/>
      <c r="W260" s="8"/>
      <c r="X260" s="8"/>
      <c r="Y260" s="8"/>
      <c r="Z260" s="8"/>
    </row>
    <row r="261" spans="1:26" ht="15.75" customHeight="1" x14ac:dyDescent="0.3">
      <c r="A261" s="4"/>
      <c r="B261" s="136">
        <v>845</v>
      </c>
      <c r="C261" s="137" t="s">
        <v>409</v>
      </c>
      <c r="D261" s="138">
        <v>153650000</v>
      </c>
      <c r="E261" s="138">
        <v>0</v>
      </c>
      <c r="F261" s="139">
        <f t="shared" si="50"/>
        <v>153650000</v>
      </c>
      <c r="G261" s="140">
        <f t="shared" si="26"/>
        <v>0</v>
      </c>
      <c r="H261" s="197"/>
      <c r="I261" s="8"/>
      <c r="J261" s="8"/>
      <c r="K261" s="8"/>
      <c r="L261" s="8"/>
      <c r="M261" s="8"/>
      <c r="N261" s="8"/>
      <c r="O261" s="8"/>
      <c r="P261" s="8"/>
      <c r="Q261" s="8"/>
      <c r="R261" s="8"/>
      <c r="S261" s="8"/>
      <c r="T261" s="8"/>
      <c r="U261" s="8"/>
      <c r="V261" s="8"/>
      <c r="W261" s="8"/>
      <c r="X261" s="8"/>
      <c r="Y261" s="8"/>
      <c r="Z261" s="8"/>
    </row>
    <row r="262" spans="1:26" ht="29.25" customHeight="1" x14ac:dyDescent="0.3">
      <c r="A262" s="4"/>
      <c r="B262" s="132">
        <v>850</v>
      </c>
      <c r="C262" s="133" t="s">
        <v>410</v>
      </c>
      <c r="D262" s="134">
        <f t="shared" ref="D262:F262" si="51">D263</f>
        <v>70000000</v>
      </c>
      <c r="E262" s="134">
        <f t="shared" si="51"/>
        <v>0</v>
      </c>
      <c r="F262" s="134">
        <f t="shared" si="51"/>
        <v>70000000</v>
      </c>
      <c r="G262" s="151">
        <f t="shared" si="26"/>
        <v>0</v>
      </c>
      <c r="H262" s="197"/>
      <c r="I262" s="8"/>
      <c r="J262" s="8"/>
      <c r="K262" s="8"/>
      <c r="L262" s="8"/>
      <c r="M262" s="8"/>
      <c r="N262" s="8"/>
      <c r="O262" s="8"/>
      <c r="P262" s="8"/>
      <c r="Q262" s="8"/>
      <c r="R262" s="8"/>
      <c r="S262" s="8"/>
      <c r="T262" s="8"/>
      <c r="U262" s="8"/>
      <c r="V262" s="8"/>
      <c r="W262" s="8"/>
      <c r="X262" s="8"/>
      <c r="Y262" s="8"/>
      <c r="Z262" s="8"/>
    </row>
    <row r="263" spans="1:26" ht="33.75" customHeight="1" x14ac:dyDescent="0.3">
      <c r="A263" s="4"/>
      <c r="B263" s="136">
        <v>851</v>
      </c>
      <c r="C263" s="137" t="s">
        <v>410</v>
      </c>
      <c r="D263" s="138">
        <v>70000000</v>
      </c>
      <c r="E263" s="138">
        <v>0</v>
      </c>
      <c r="F263" s="139">
        <f>D263-E263</f>
        <v>70000000</v>
      </c>
      <c r="G263" s="140">
        <f t="shared" si="26"/>
        <v>0</v>
      </c>
      <c r="H263" s="197"/>
      <c r="I263" s="8"/>
      <c r="J263" s="8"/>
      <c r="K263" s="8"/>
      <c r="L263" s="8"/>
      <c r="M263" s="8"/>
      <c r="N263" s="8"/>
      <c r="O263" s="8"/>
      <c r="P263" s="8"/>
      <c r="Q263" s="8"/>
      <c r="R263" s="8"/>
      <c r="S263" s="8"/>
      <c r="T263" s="8"/>
      <c r="U263" s="8"/>
      <c r="V263" s="8"/>
      <c r="W263" s="8"/>
      <c r="X263" s="8"/>
      <c r="Y263" s="8"/>
      <c r="Z263" s="8"/>
    </row>
    <row r="264" spans="1:26" ht="15.75" customHeight="1" x14ac:dyDescent="0.3">
      <c r="A264" s="4"/>
      <c r="B264" s="128">
        <v>900</v>
      </c>
      <c r="C264" s="129" t="s">
        <v>411</v>
      </c>
      <c r="D264" s="130">
        <f t="shared" ref="D264:F264" si="52">D265</f>
        <v>80799356</v>
      </c>
      <c r="E264" s="130">
        <f t="shared" si="52"/>
        <v>3200730</v>
      </c>
      <c r="F264" s="130">
        <f t="shared" si="52"/>
        <v>77598626</v>
      </c>
      <c r="G264" s="152">
        <f t="shared" si="26"/>
        <v>3.9613310779358195E-2</v>
      </c>
      <c r="H264" s="197"/>
      <c r="I264" s="8"/>
      <c r="J264" s="8"/>
      <c r="K264" s="8"/>
      <c r="L264" s="8"/>
      <c r="M264" s="8"/>
      <c r="N264" s="8"/>
      <c r="O264" s="8"/>
      <c r="P264" s="8"/>
      <c r="Q264" s="8"/>
      <c r="R264" s="8"/>
      <c r="S264" s="8"/>
      <c r="T264" s="8"/>
      <c r="U264" s="8"/>
      <c r="V264" s="8"/>
      <c r="W264" s="8"/>
      <c r="X264" s="8"/>
      <c r="Y264" s="8"/>
      <c r="Z264" s="8"/>
    </row>
    <row r="265" spans="1:26" ht="30" customHeight="1" x14ac:dyDescent="0.3">
      <c r="A265" s="4"/>
      <c r="B265" s="136">
        <v>910</v>
      </c>
      <c r="C265" s="137" t="s">
        <v>412</v>
      </c>
      <c r="D265" s="138">
        <v>80799356</v>
      </c>
      <c r="E265" s="138">
        <v>3200730</v>
      </c>
      <c r="F265" s="139">
        <f>D265-E265</f>
        <v>77598626</v>
      </c>
      <c r="G265" s="140">
        <f t="shared" si="26"/>
        <v>3.9613310779358195E-2</v>
      </c>
      <c r="H265" s="197"/>
      <c r="I265" s="8"/>
      <c r="J265" s="8"/>
      <c r="K265" s="8"/>
      <c r="L265" s="8"/>
      <c r="M265" s="8"/>
      <c r="N265" s="8"/>
      <c r="O265" s="8"/>
      <c r="P265" s="8"/>
      <c r="Q265" s="8"/>
      <c r="R265" s="8"/>
      <c r="S265" s="8"/>
      <c r="T265" s="8"/>
      <c r="U265" s="8"/>
      <c r="V265" s="8"/>
      <c r="W265" s="8"/>
      <c r="X265" s="8"/>
      <c r="Y265" s="8"/>
      <c r="Z265" s="8"/>
    </row>
    <row r="266" spans="1:26" ht="24" customHeight="1" x14ac:dyDescent="0.3">
      <c r="A266" s="9"/>
      <c r="B266" s="153"/>
      <c r="C266" s="154" t="s">
        <v>413</v>
      </c>
      <c r="D266" s="155">
        <f t="shared" ref="D266:F266" si="53">D264+D257+D246+D210+D171+D154</f>
        <v>31626115605</v>
      </c>
      <c r="E266" s="155">
        <f t="shared" si="53"/>
        <v>5193112290</v>
      </c>
      <c r="F266" s="155">
        <f t="shared" si="53"/>
        <v>26433003315</v>
      </c>
      <c r="G266" s="156">
        <f t="shared" si="26"/>
        <v>0.16420329182566396</v>
      </c>
      <c r="H266" s="197"/>
      <c r="I266" s="10"/>
      <c r="J266" s="10"/>
      <c r="K266" s="10"/>
      <c r="L266" s="10"/>
      <c r="M266" s="10"/>
      <c r="N266" s="10"/>
      <c r="O266" s="10"/>
      <c r="P266" s="10"/>
      <c r="Q266" s="10"/>
      <c r="R266" s="10"/>
      <c r="S266" s="10"/>
      <c r="T266" s="10"/>
      <c r="U266" s="10"/>
      <c r="V266" s="10"/>
      <c r="W266" s="10"/>
      <c r="X266" s="10"/>
      <c r="Y266" s="10"/>
      <c r="Z266" s="10"/>
    </row>
    <row r="267" spans="1:26" ht="15.75" customHeight="1" x14ac:dyDescent="0.3">
      <c r="A267" s="4"/>
      <c r="B267" s="157"/>
      <c r="C267" s="158"/>
      <c r="D267" s="158"/>
      <c r="E267" s="158"/>
      <c r="F267" s="158"/>
      <c r="G267" s="158"/>
      <c r="H267" s="198"/>
      <c r="I267" s="11"/>
      <c r="J267" s="11"/>
      <c r="K267" s="11"/>
      <c r="L267" s="11"/>
      <c r="M267" s="11"/>
      <c r="N267" s="11"/>
      <c r="O267" s="11"/>
      <c r="P267" s="11"/>
      <c r="Q267" s="11"/>
      <c r="R267" s="11"/>
      <c r="S267" s="11"/>
      <c r="T267" s="11"/>
      <c r="U267" s="11"/>
      <c r="V267" s="11"/>
      <c r="W267" s="11"/>
      <c r="X267" s="11"/>
      <c r="Y267" s="11"/>
      <c r="Z267" s="11"/>
    </row>
    <row r="268" spans="1:26" ht="34.5" customHeight="1" x14ac:dyDescent="0.3">
      <c r="A268" s="4"/>
      <c r="B268" s="199" t="s">
        <v>414</v>
      </c>
      <c r="C268" s="200"/>
      <c r="D268" s="200"/>
      <c r="E268" s="200"/>
      <c r="F268" s="200"/>
      <c r="G268" s="200"/>
      <c r="H268" s="201"/>
      <c r="I268" s="11"/>
      <c r="J268" s="11"/>
      <c r="K268" s="11"/>
      <c r="L268" s="11"/>
      <c r="M268" s="11"/>
      <c r="N268" s="11"/>
      <c r="O268" s="11"/>
      <c r="P268" s="11"/>
      <c r="Q268" s="11"/>
      <c r="R268" s="11"/>
      <c r="S268" s="11"/>
      <c r="T268" s="11"/>
      <c r="U268" s="11"/>
      <c r="V268" s="11"/>
      <c r="W268" s="11"/>
      <c r="X268" s="11"/>
      <c r="Y268" s="11"/>
      <c r="Z268" s="11"/>
    </row>
    <row r="269" spans="1:26" ht="15.75" customHeight="1" x14ac:dyDescent="0.3">
      <c r="A269" s="12"/>
      <c r="B269" s="202"/>
      <c r="C269" s="203"/>
      <c r="D269" s="203"/>
      <c r="E269" s="203"/>
      <c r="F269" s="203"/>
      <c r="G269" s="203"/>
      <c r="H269" s="195"/>
      <c r="I269" s="4"/>
      <c r="J269" s="4"/>
      <c r="K269" s="4"/>
      <c r="L269" s="4"/>
      <c r="M269" s="4"/>
      <c r="N269" s="4"/>
      <c r="O269" s="4"/>
      <c r="P269" s="4"/>
      <c r="Q269" s="4"/>
      <c r="R269" s="4"/>
      <c r="S269" s="4"/>
      <c r="T269" s="4"/>
      <c r="U269" s="4"/>
      <c r="V269" s="4"/>
      <c r="W269" s="4"/>
      <c r="X269" s="4"/>
      <c r="Y269" s="4"/>
      <c r="Z269" s="4"/>
    </row>
    <row r="270" spans="1:26" ht="15.75" customHeight="1" x14ac:dyDescent="0.3">
      <c r="A270" s="12"/>
      <c r="B270" s="204"/>
      <c r="C270" s="184"/>
      <c r="D270" s="184"/>
      <c r="E270" s="184"/>
      <c r="F270" s="184"/>
      <c r="G270" s="184"/>
      <c r="H270" s="205"/>
      <c r="I270" s="4"/>
      <c r="J270" s="4"/>
      <c r="K270" s="4"/>
      <c r="L270" s="4"/>
      <c r="M270" s="4"/>
      <c r="N270" s="4"/>
      <c r="O270" s="4"/>
      <c r="P270" s="4"/>
      <c r="Q270" s="4"/>
      <c r="R270" s="4"/>
      <c r="S270" s="4"/>
      <c r="T270" s="4"/>
      <c r="U270" s="4"/>
      <c r="V270" s="4"/>
      <c r="W270" s="4"/>
      <c r="X270" s="4"/>
      <c r="Y270" s="4"/>
      <c r="Z270" s="4"/>
    </row>
    <row r="271" spans="1:26" ht="15.75" customHeight="1" x14ac:dyDescent="0.3">
      <c r="A271" s="12"/>
      <c r="B271" s="204"/>
      <c r="C271" s="184"/>
      <c r="D271" s="184"/>
      <c r="E271" s="184"/>
      <c r="F271" s="184"/>
      <c r="G271" s="184"/>
      <c r="H271" s="205"/>
      <c r="I271" s="4"/>
      <c r="J271" s="4"/>
      <c r="K271" s="4"/>
      <c r="L271" s="4"/>
      <c r="M271" s="4"/>
      <c r="N271" s="4"/>
      <c r="O271" s="4"/>
      <c r="P271" s="4"/>
      <c r="Q271" s="4"/>
      <c r="R271" s="4"/>
      <c r="S271" s="4"/>
      <c r="T271" s="4"/>
      <c r="U271" s="4"/>
      <c r="V271" s="4"/>
      <c r="W271" s="4"/>
      <c r="X271" s="4"/>
      <c r="Y271" s="4"/>
      <c r="Z271" s="4"/>
    </row>
    <row r="272" spans="1:26" ht="15.75" customHeight="1" x14ac:dyDescent="0.3">
      <c r="A272" s="12"/>
      <c r="B272" s="204"/>
      <c r="C272" s="184"/>
      <c r="D272" s="184"/>
      <c r="E272" s="184"/>
      <c r="F272" s="184"/>
      <c r="G272" s="184"/>
      <c r="H272" s="205"/>
      <c r="I272" s="4"/>
      <c r="J272" s="4"/>
      <c r="K272" s="4"/>
      <c r="L272" s="4"/>
      <c r="M272" s="4"/>
      <c r="N272" s="4"/>
      <c r="O272" s="4"/>
      <c r="P272" s="4"/>
      <c r="Q272" s="4"/>
      <c r="R272" s="4"/>
      <c r="S272" s="4"/>
      <c r="T272" s="4"/>
      <c r="U272" s="4"/>
      <c r="V272" s="4"/>
      <c r="W272" s="4"/>
      <c r="X272" s="4"/>
      <c r="Y272" s="4"/>
      <c r="Z272" s="4"/>
    </row>
    <row r="273" spans="1:26" ht="15.75" customHeight="1" x14ac:dyDescent="0.3">
      <c r="A273" s="12"/>
      <c r="B273" s="204"/>
      <c r="C273" s="184"/>
      <c r="D273" s="184"/>
      <c r="E273" s="184"/>
      <c r="F273" s="184"/>
      <c r="G273" s="184"/>
      <c r="H273" s="205"/>
      <c r="I273" s="4"/>
      <c r="J273" s="4"/>
      <c r="K273" s="4"/>
      <c r="L273" s="4"/>
      <c r="M273" s="4"/>
      <c r="N273" s="4"/>
      <c r="O273" s="4"/>
      <c r="P273" s="4"/>
      <c r="Q273" s="4"/>
      <c r="R273" s="4"/>
      <c r="S273" s="4"/>
      <c r="T273" s="4"/>
      <c r="U273" s="4"/>
      <c r="V273" s="4"/>
      <c r="W273" s="4"/>
      <c r="X273" s="4"/>
      <c r="Y273" s="4"/>
      <c r="Z273" s="4"/>
    </row>
    <row r="274" spans="1:26" ht="15.75" customHeight="1" x14ac:dyDescent="0.3">
      <c r="A274" s="12"/>
      <c r="B274" s="204"/>
      <c r="C274" s="184"/>
      <c r="D274" s="184"/>
      <c r="E274" s="184"/>
      <c r="F274" s="184"/>
      <c r="G274" s="184"/>
      <c r="H274" s="205"/>
      <c r="I274" s="4"/>
      <c r="J274" s="4"/>
      <c r="K274" s="4"/>
      <c r="L274" s="4"/>
      <c r="M274" s="4"/>
      <c r="N274" s="4"/>
      <c r="O274" s="4"/>
      <c r="P274" s="4"/>
      <c r="Q274" s="4"/>
      <c r="R274" s="4"/>
      <c r="S274" s="4"/>
      <c r="T274" s="4"/>
      <c r="U274" s="4"/>
      <c r="V274" s="4"/>
      <c r="W274" s="4"/>
      <c r="X274" s="4"/>
      <c r="Y274" s="4"/>
      <c r="Z274" s="4"/>
    </row>
    <row r="275" spans="1:26" ht="15.75" customHeight="1" x14ac:dyDescent="0.3">
      <c r="A275" s="12"/>
      <c r="B275" s="204"/>
      <c r="C275" s="184"/>
      <c r="D275" s="184"/>
      <c r="E275" s="184"/>
      <c r="F275" s="184"/>
      <c r="G275" s="184"/>
      <c r="H275" s="205"/>
      <c r="I275" s="4"/>
      <c r="J275" s="4"/>
      <c r="K275" s="4"/>
      <c r="L275" s="4"/>
      <c r="M275" s="4"/>
      <c r="N275" s="4"/>
      <c r="O275" s="4"/>
      <c r="P275" s="4"/>
      <c r="Q275" s="4"/>
      <c r="R275" s="4"/>
      <c r="S275" s="4"/>
      <c r="T275" s="4"/>
      <c r="U275" s="4"/>
      <c r="V275" s="4"/>
      <c r="W275" s="4"/>
      <c r="X275" s="4"/>
      <c r="Y275" s="4"/>
      <c r="Z275" s="4"/>
    </row>
    <row r="276" spans="1:26" ht="15.75" customHeight="1" x14ac:dyDescent="0.3">
      <c r="A276" s="12"/>
      <c r="B276" s="204"/>
      <c r="C276" s="184"/>
      <c r="D276" s="184"/>
      <c r="E276" s="184"/>
      <c r="F276" s="184"/>
      <c r="G276" s="184"/>
      <c r="H276" s="205"/>
      <c r="I276" s="4"/>
      <c r="J276" s="4"/>
      <c r="K276" s="4"/>
      <c r="L276" s="4"/>
      <c r="M276" s="4"/>
      <c r="N276" s="4"/>
      <c r="O276" s="4"/>
      <c r="P276" s="4"/>
      <c r="Q276" s="4"/>
      <c r="R276" s="4"/>
      <c r="S276" s="4"/>
      <c r="T276" s="4"/>
      <c r="U276" s="4"/>
      <c r="V276" s="4"/>
      <c r="W276" s="4"/>
      <c r="X276" s="4"/>
      <c r="Y276" s="4"/>
      <c r="Z276" s="4"/>
    </row>
    <row r="277" spans="1:26" ht="15.75" customHeight="1" x14ac:dyDescent="0.3">
      <c r="A277" s="12"/>
      <c r="B277" s="204"/>
      <c r="C277" s="184"/>
      <c r="D277" s="184"/>
      <c r="E277" s="184"/>
      <c r="F277" s="184"/>
      <c r="G277" s="184"/>
      <c r="H277" s="205"/>
      <c r="I277" s="4"/>
      <c r="J277" s="4"/>
      <c r="K277" s="4"/>
      <c r="L277" s="4"/>
      <c r="M277" s="4"/>
      <c r="N277" s="4"/>
      <c r="O277" s="4"/>
      <c r="P277" s="4"/>
      <c r="Q277" s="4"/>
      <c r="R277" s="4"/>
      <c r="S277" s="4"/>
      <c r="T277" s="4"/>
      <c r="U277" s="4"/>
      <c r="V277" s="4"/>
      <c r="W277" s="4"/>
      <c r="X277" s="4"/>
      <c r="Y277" s="4"/>
      <c r="Z277" s="4"/>
    </row>
    <row r="278" spans="1:26" ht="63.6" customHeight="1" x14ac:dyDescent="0.3">
      <c r="A278" s="12"/>
      <c r="B278" s="204"/>
      <c r="C278" s="184"/>
      <c r="D278" s="184"/>
      <c r="E278" s="184"/>
      <c r="F278" s="184"/>
      <c r="G278" s="184"/>
      <c r="H278" s="205"/>
      <c r="I278" s="4"/>
      <c r="J278" s="4"/>
      <c r="K278" s="4"/>
      <c r="L278" s="4"/>
      <c r="M278" s="4"/>
      <c r="N278" s="4"/>
      <c r="O278" s="4"/>
      <c r="P278" s="4"/>
      <c r="Q278" s="4"/>
      <c r="R278" s="4"/>
      <c r="S278" s="4"/>
      <c r="T278" s="4"/>
      <c r="U278" s="4"/>
      <c r="V278" s="4"/>
      <c r="W278" s="4"/>
      <c r="X278" s="4"/>
      <c r="Y278" s="4"/>
      <c r="Z278" s="4"/>
    </row>
    <row r="279" spans="1:26" ht="15.75" customHeight="1" x14ac:dyDescent="0.3">
      <c r="A279" s="12"/>
      <c r="B279" s="204"/>
      <c r="C279" s="184"/>
      <c r="D279" s="184"/>
      <c r="E279" s="184"/>
      <c r="F279" s="184"/>
      <c r="G279" s="184"/>
      <c r="H279" s="205"/>
      <c r="I279" s="4"/>
      <c r="J279" s="4"/>
      <c r="K279" s="4"/>
      <c r="L279" s="4"/>
      <c r="M279" s="4"/>
      <c r="N279" s="4"/>
      <c r="O279" s="4"/>
      <c r="P279" s="4"/>
      <c r="Q279" s="4"/>
      <c r="R279" s="4"/>
      <c r="S279" s="4"/>
      <c r="T279" s="4"/>
      <c r="U279" s="4"/>
      <c r="V279" s="4"/>
      <c r="W279" s="4"/>
      <c r="X279" s="4"/>
      <c r="Y279" s="4"/>
      <c r="Z279" s="4"/>
    </row>
    <row r="280" spans="1:26" ht="15.75" customHeight="1" x14ac:dyDescent="0.3">
      <c r="A280" s="12"/>
      <c r="B280" s="204"/>
      <c r="C280" s="184"/>
      <c r="D280" s="184"/>
      <c r="E280" s="184"/>
      <c r="F280" s="184"/>
      <c r="G280" s="184"/>
      <c r="H280" s="205"/>
      <c r="I280" s="4"/>
      <c r="J280" s="4"/>
      <c r="K280" s="4"/>
      <c r="L280" s="4"/>
      <c r="M280" s="4"/>
      <c r="N280" s="4"/>
      <c r="O280" s="4"/>
      <c r="P280" s="4"/>
      <c r="Q280" s="4"/>
      <c r="R280" s="4"/>
      <c r="S280" s="4"/>
      <c r="T280" s="4"/>
      <c r="U280" s="4"/>
      <c r="V280" s="4"/>
      <c r="W280" s="4"/>
      <c r="X280" s="4"/>
      <c r="Y280" s="4"/>
      <c r="Z280" s="4"/>
    </row>
    <row r="281" spans="1:26" ht="15.75" customHeight="1" x14ac:dyDescent="0.3">
      <c r="A281" s="12"/>
      <c r="B281" s="204"/>
      <c r="C281" s="184"/>
      <c r="D281" s="184"/>
      <c r="E281" s="184"/>
      <c r="F281" s="184"/>
      <c r="G281" s="184"/>
      <c r="H281" s="205"/>
      <c r="I281" s="4"/>
      <c r="J281" s="4"/>
      <c r="K281" s="4"/>
      <c r="L281" s="4"/>
      <c r="M281" s="4"/>
      <c r="N281" s="4"/>
      <c r="O281" s="4"/>
      <c r="P281" s="4"/>
      <c r="Q281" s="4"/>
      <c r="R281" s="4"/>
      <c r="S281" s="4"/>
      <c r="T281" s="4"/>
      <c r="U281" s="4"/>
      <c r="V281" s="4"/>
      <c r="W281" s="4"/>
      <c r="X281" s="4"/>
      <c r="Y281" s="4"/>
      <c r="Z281" s="4"/>
    </row>
    <row r="282" spans="1:26" ht="15.75" customHeight="1" x14ac:dyDescent="0.3">
      <c r="A282" s="12"/>
      <c r="B282" s="204"/>
      <c r="C282" s="184"/>
      <c r="D282" s="184"/>
      <c r="E282" s="184"/>
      <c r="F282" s="184"/>
      <c r="G282" s="184"/>
      <c r="H282" s="205"/>
      <c r="I282" s="4"/>
      <c r="J282" s="4"/>
      <c r="K282" s="4"/>
      <c r="L282" s="4"/>
      <c r="M282" s="4"/>
      <c r="N282" s="4"/>
      <c r="O282" s="4"/>
      <c r="P282" s="4"/>
      <c r="Q282" s="4"/>
      <c r="R282" s="4"/>
      <c r="S282" s="4"/>
      <c r="T282" s="4"/>
      <c r="U282" s="4"/>
      <c r="V282" s="4"/>
      <c r="W282" s="4"/>
      <c r="X282" s="4"/>
      <c r="Y282" s="4"/>
      <c r="Z282" s="4"/>
    </row>
    <row r="283" spans="1:26" ht="15.75" customHeight="1" x14ac:dyDescent="0.3">
      <c r="A283" s="12"/>
      <c r="B283" s="204"/>
      <c r="C283" s="184"/>
      <c r="D283" s="184"/>
      <c r="E283" s="184"/>
      <c r="F283" s="184"/>
      <c r="G283" s="184"/>
      <c r="H283" s="205"/>
      <c r="I283" s="4"/>
      <c r="J283" s="4"/>
      <c r="K283" s="4"/>
      <c r="L283" s="4"/>
      <c r="M283" s="4"/>
      <c r="N283" s="4"/>
      <c r="O283" s="4"/>
      <c r="P283" s="4"/>
      <c r="Q283" s="4"/>
      <c r="R283" s="4"/>
      <c r="S283" s="4"/>
      <c r="T283" s="4"/>
      <c r="U283" s="4"/>
      <c r="V283" s="4"/>
      <c r="W283" s="4"/>
      <c r="X283" s="4"/>
      <c r="Y283" s="4"/>
      <c r="Z283" s="4"/>
    </row>
    <row r="284" spans="1:26" ht="15.75" customHeight="1" x14ac:dyDescent="0.3">
      <c r="A284" s="12"/>
      <c r="B284" s="204"/>
      <c r="C284" s="184"/>
      <c r="D284" s="184"/>
      <c r="E284" s="184"/>
      <c r="F284" s="184"/>
      <c r="G284" s="184"/>
      <c r="H284" s="205"/>
      <c r="I284" s="4"/>
      <c r="J284" s="4"/>
      <c r="K284" s="4"/>
      <c r="L284" s="4"/>
      <c r="M284" s="4"/>
      <c r="N284" s="4"/>
      <c r="O284" s="4"/>
      <c r="P284" s="4"/>
      <c r="Q284" s="4"/>
      <c r="R284" s="4"/>
      <c r="S284" s="4"/>
      <c r="T284" s="4"/>
      <c r="U284" s="4"/>
      <c r="V284" s="4"/>
      <c r="W284" s="4"/>
      <c r="X284" s="4"/>
      <c r="Y284" s="4"/>
      <c r="Z284" s="4"/>
    </row>
    <row r="285" spans="1:26" ht="15.75" customHeight="1" x14ac:dyDescent="0.3">
      <c r="A285" s="12"/>
      <c r="B285" s="204"/>
      <c r="C285" s="184"/>
      <c r="D285" s="184"/>
      <c r="E285" s="184"/>
      <c r="F285" s="184"/>
      <c r="G285" s="184"/>
      <c r="H285" s="205"/>
      <c r="I285" s="4"/>
      <c r="J285" s="4"/>
      <c r="K285" s="4"/>
      <c r="L285" s="4"/>
      <c r="M285" s="4"/>
      <c r="N285" s="4"/>
      <c r="O285" s="4"/>
      <c r="P285" s="4"/>
      <c r="Q285" s="4"/>
      <c r="R285" s="4"/>
      <c r="S285" s="4"/>
      <c r="T285" s="4"/>
      <c r="U285" s="4"/>
      <c r="V285" s="4"/>
      <c r="W285" s="4"/>
      <c r="X285" s="4"/>
      <c r="Y285" s="4"/>
      <c r="Z285" s="4"/>
    </row>
    <row r="286" spans="1:26" ht="15.75" customHeight="1" x14ac:dyDescent="0.3">
      <c r="A286" s="12"/>
      <c r="B286" s="204"/>
      <c r="C286" s="184"/>
      <c r="D286" s="184"/>
      <c r="E286" s="184"/>
      <c r="F286" s="184"/>
      <c r="G286" s="184"/>
      <c r="H286" s="205"/>
      <c r="I286" s="4"/>
      <c r="J286" s="4"/>
      <c r="K286" s="4"/>
      <c r="L286" s="4"/>
      <c r="M286" s="4"/>
      <c r="N286" s="4"/>
      <c r="O286" s="4"/>
      <c r="P286" s="4"/>
      <c r="Q286" s="4"/>
      <c r="R286" s="4"/>
      <c r="S286" s="4"/>
      <c r="T286" s="4"/>
      <c r="U286" s="4"/>
      <c r="V286" s="4"/>
      <c r="W286" s="4"/>
      <c r="X286" s="4"/>
      <c r="Y286" s="4"/>
      <c r="Z286" s="4"/>
    </row>
    <row r="287" spans="1:26" ht="15.75" customHeight="1" x14ac:dyDescent="0.3">
      <c r="A287" s="12"/>
      <c r="B287" s="204"/>
      <c r="C287" s="184"/>
      <c r="D287" s="184"/>
      <c r="E287" s="184"/>
      <c r="F287" s="184"/>
      <c r="G287" s="184"/>
      <c r="H287" s="205"/>
      <c r="I287" s="4"/>
      <c r="J287" s="4"/>
      <c r="K287" s="4"/>
      <c r="L287" s="4"/>
      <c r="M287" s="4"/>
      <c r="N287" s="4"/>
      <c r="O287" s="4"/>
      <c r="P287" s="4"/>
      <c r="Q287" s="4"/>
      <c r="R287" s="4"/>
      <c r="S287" s="4"/>
      <c r="T287" s="4"/>
      <c r="U287" s="4"/>
      <c r="V287" s="4"/>
      <c r="W287" s="4"/>
      <c r="X287" s="4"/>
      <c r="Y287" s="4"/>
      <c r="Z287" s="4"/>
    </row>
    <row r="288" spans="1:26" ht="15.75" customHeight="1" x14ac:dyDescent="0.3">
      <c r="A288" s="12"/>
      <c r="B288" s="204"/>
      <c r="C288" s="184"/>
      <c r="D288" s="184"/>
      <c r="E288" s="184"/>
      <c r="F288" s="184"/>
      <c r="G288" s="184"/>
      <c r="H288" s="205"/>
      <c r="I288" s="4"/>
      <c r="J288" s="4"/>
      <c r="K288" s="4"/>
      <c r="L288" s="4"/>
      <c r="M288" s="4"/>
      <c r="N288" s="4"/>
      <c r="O288" s="4"/>
      <c r="P288" s="4"/>
      <c r="Q288" s="4"/>
      <c r="R288" s="4"/>
      <c r="S288" s="4"/>
      <c r="T288" s="4"/>
      <c r="U288" s="4"/>
      <c r="V288" s="4"/>
      <c r="W288" s="4"/>
      <c r="X288" s="4"/>
      <c r="Y288" s="4"/>
      <c r="Z288" s="4"/>
    </row>
    <row r="289" spans="1:26" ht="15.75" customHeight="1" x14ac:dyDescent="0.3">
      <c r="A289" s="12"/>
      <c r="B289" s="204"/>
      <c r="C289" s="184"/>
      <c r="D289" s="184"/>
      <c r="E289" s="184"/>
      <c r="F289" s="184"/>
      <c r="G289" s="184"/>
      <c r="H289" s="205"/>
      <c r="I289" s="4"/>
      <c r="J289" s="4"/>
      <c r="K289" s="4"/>
      <c r="L289" s="4"/>
      <c r="M289" s="4"/>
      <c r="N289" s="4"/>
      <c r="O289" s="4"/>
      <c r="P289" s="4"/>
      <c r="Q289" s="4"/>
      <c r="R289" s="4"/>
      <c r="S289" s="4"/>
      <c r="T289" s="4"/>
      <c r="U289" s="4"/>
      <c r="V289" s="4"/>
      <c r="W289" s="4"/>
      <c r="X289" s="4"/>
      <c r="Y289" s="4"/>
      <c r="Z289" s="4"/>
    </row>
    <row r="290" spans="1:26" ht="15.75" customHeight="1" x14ac:dyDescent="0.3">
      <c r="A290" s="12"/>
      <c r="B290" s="204"/>
      <c r="C290" s="184"/>
      <c r="D290" s="184"/>
      <c r="E290" s="184"/>
      <c r="F290" s="184"/>
      <c r="G290" s="184"/>
      <c r="H290" s="205"/>
      <c r="I290" s="4"/>
      <c r="J290" s="4"/>
      <c r="K290" s="4"/>
      <c r="L290" s="4"/>
      <c r="M290" s="4"/>
      <c r="N290" s="4"/>
      <c r="O290" s="4"/>
      <c r="P290" s="4"/>
      <c r="Q290" s="4"/>
      <c r="R290" s="4"/>
      <c r="S290" s="4"/>
      <c r="T290" s="4"/>
      <c r="U290" s="4"/>
      <c r="V290" s="4"/>
      <c r="W290" s="4"/>
      <c r="X290" s="4"/>
      <c r="Y290" s="4"/>
      <c r="Z290" s="4"/>
    </row>
    <row r="291" spans="1:26" ht="15.75" customHeight="1" x14ac:dyDescent="0.3">
      <c r="A291" s="12"/>
      <c r="B291" s="204"/>
      <c r="C291" s="184"/>
      <c r="D291" s="184"/>
      <c r="E291" s="184"/>
      <c r="F291" s="184"/>
      <c r="G291" s="184"/>
      <c r="H291" s="205"/>
      <c r="I291" s="4"/>
      <c r="J291" s="4"/>
      <c r="K291" s="4"/>
      <c r="L291" s="4"/>
      <c r="M291" s="4"/>
      <c r="N291" s="4"/>
      <c r="O291" s="4"/>
      <c r="P291" s="4"/>
      <c r="Q291" s="4"/>
      <c r="R291" s="4"/>
      <c r="S291" s="4"/>
      <c r="T291" s="4"/>
      <c r="U291" s="4"/>
      <c r="V291" s="4"/>
      <c r="W291" s="4"/>
      <c r="X291" s="4"/>
      <c r="Y291" s="4"/>
      <c r="Z291" s="4"/>
    </row>
    <row r="292" spans="1:26" ht="15.75" customHeight="1" x14ac:dyDescent="0.3">
      <c r="A292" s="12"/>
      <c r="B292" s="204"/>
      <c r="C292" s="184"/>
      <c r="D292" s="184"/>
      <c r="E292" s="184"/>
      <c r="F292" s="184"/>
      <c r="G292" s="184"/>
      <c r="H292" s="205"/>
      <c r="I292" s="4"/>
      <c r="J292" s="4"/>
      <c r="K292" s="4"/>
      <c r="L292" s="4"/>
      <c r="M292" s="4"/>
      <c r="N292" s="4"/>
      <c r="O292" s="4"/>
      <c r="P292" s="4"/>
      <c r="Q292" s="4"/>
      <c r="R292" s="4"/>
      <c r="S292" s="4"/>
      <c r="T292" s="4"/>
      <c r="U292" s="4"/>
      <c r="V292" s="4"/>
      <c r="W292" s="4"/>
      <c r="X292" s="4"/>
      <c r="Y292" s="4"/>
      <c r="Z292" s="4"/>
    </row>
    <row r="293" spans="1:26" ht="15.75" customHeight="1" x14ac:dyDescent="0.3">
      <c r="A293" s="12"/>
      <c r="B293" s="204"/>
      <c r="C293" s="184"/>
      <c r="D293" s="184"/>
      <c r="E293" s="184"/>
      <c r="F293" s="184"/>
      <c r="G293" s="184"/>
      <c r="H293" s="205"/>
      <c r="I293" s="4"/>
      <c r="J293" s="4"/>
      <c r="K293" s="4"/>
      <c r="L293" s="4"/>
      <c r="M293" s="4"/>
      <c r="N293" s="4"/>
      <c r="O293" s="4"/>
      <c r="P293" s="4"/>
      <c r="Q293" s="4"/>
      <c r="R293" s="4"/>
      <c r="S293" s="4"/>
      <c r="T293" s="4"/>
      <c r="U293" s="4"/>
      <c r="V293" s="4"/>
      <c r="W293" s="4"/>
      <c r="X293" s="4"/>
      <c r="Y293" s="4"/>
      <c r="Z293" s="4"/>
    </row>
    <row r="294" spans="1:26" ht="15.75" customHeight="1" x14ac:dyDescent="0.3">
      <c r="A294" s="12"/>
      <c r="B294" s="204"/>
      <c r="C294" s="184"/>
      <c r="D294" s="184"/>
      <c r="E294" s="184"/>
      <c r="F294" s="184"/>
      <c r="G294" s="184"/>
      <c r="H294" s="205"/>
      <c r="I294" s="4"/>
      <c r="J294" s="4"/>
      <c r="K294" s="4"/>
      <c r="L294" s="4"/>
      <c r="M294" s="4"/>
      <c r="N294" s="4"/>
      <c r="O294" s="4"/>
      <c r="P294" s="4"/>
      <c r="Q294" s="4"/>
      <c r="R294" s="4"/>
      <c r="S294" s="4"/>
      <c r="T294" s="4"/>
      <c r="U294" s="4"/>
      <c r="V294" s="4"/>
      <c r="W294" s="4"/>
      <c r="X294" s="4"/>
      <c r="Y294" s="4"/>
      <c r="Z294" s="4"/>
    </row>
    <row r="295" spans="1:26" ht="15.75" customHeight="1" x14ac:dyDescent="0.3">
      <c r="A295" s="12"/>
      <c r="B295" s="204"/>
      <c r="C295" s="184"/>
      <c r="D295" s="184"/>
      <c r="E295" s="184"/>
      <c r="F295" s="184"/>
      <c r="G295" s="184"/>
      <c r="H295" s="205"/>
      <c r="I295" s="4"/>
      <c r="J295" s="4"/>
      <c r="K295" s="4"/>
      <c r="L295" s="4"/>
      <c r="M295" s="4"/>
      <c r="N295" s="4"/>
      <c r="O295" s="4"/>
      <c r="P295" s="4"/>
      <c r="Q295" s="4"/>
      <c r="R295" s="4"/>
      <c r="S295" s="4"/>
      <c r="T295" s="4"/>
      <c r="U295" s="4"/>
      <c r="V295" s="4"/>
      <c r="W295" s="4"/>
      <c r="X295" s="4"/>
      <c r="Y295" s="4"/>
      <c r="Z295" s="4"/>
    </row>
    <row r="296" spans="1:26" ht="15.75" customHeight="1" x14ac:dyDescent="0.3">
      <c r="A296" s="12"/>
      <c r="B296" s="204"/>
      <c r="C296" s="184"/>
      <c r="D296" s="184"/>
      <c r="E296" s="184"/>
      <c r="F296" s="184"/>
      <c r="G296" s="184"/>
      <c r="H296" s="205"/>
      <c r="I296" s="4"/>
      <c r="J296" s="4"/>
      <c r="K296" s="4"/>
      <c r="L296" s="4"/>
      <c r="M296" s="4"/>
      <c r="N296" s="4"/>
      <c r="O296" s="4"/>
      <c r="P296" s="4"/>
      <c r="Q296" s="4"/>
      <c r="R296" s="4"/>
      <c r="S296" s="4"/>
      <c r="T296" s="4"/>
      <c r="U296" s="4"/>
      <c r="V296" s="4"/>
      <c r="W296" s="4"/>
      <c r="X296" s="4"/>
      <c r="Y296" s="4"/>
      <c r="Z296" s="4"/>
    </row>
    <row r="297" spans="1:26" ht="15.75" customHeight="1" x14ac:dyDescent="0.3">
      <c r="A297" s="12"/>
      <c r="B297" s="204"/>
      <c r="C297" s="184"/>
      <c r="D297" s="184"/>
      <c r="E297" s="184"/>
      <c r="F297" s="184"/>
      <c r="G297" s="184"/>
      <c r="H297" s="205"/>
      <c r="I297" s="4"/>
      <c r="J297" s="4"/>
      <c r="K297" s="4"/>
      <c r="L297" s="4"/>
      <c r="M297" s="4"/>
      <c r="N297" s="4"/>
      <c r="O297" s="4"/>
      <c r="P297" s="4"/>
      <c r="Q297" s="4"/>
      <c r="R297" s="4"/>
      <c r="S297" s="4"/>
      <c r="T297" s="4"/>
      <c r="U297" s="4"/>
      <c r="V297" s="4"/>
      <c r="W297" s="4"/>
      <c r="X297" s="4"/>
      <c r="Y297" s="4"/>
      <c r="Z297" s="4"/>
    </row>
    <row r="298" spans="1:26" ht="15.75" customHeight="1" x14ac:dyDescent="0.3">
      <c r="A298" s="12"/>
      <c r="B298" s="204"/>
      <c r="C298" s="184"/>
      <c r="D298" s="184"/>
      <c r="E298" s="184"/>
      <c r="F298" s="184"/>
      <c r="G298" s="184"/>
      <c r="H298" s="205"/>
      <c r="I298" s="4"/>
      <c r="J298" s="4"/>
      <c r="K298" s="4"/>
      <c r="L298" s="4"/>
      <c r="M298" s="4"/>
      <c r="N298" s="4"/>
      <c r="O298" s="4"/>
      <c r="P298" s="4"/>
      <c r="Q298" s="4"/>
      <c r="R298" s="4"/>
      <c r="S298" s="4"/>
      <c r="T298" s="4"/>
      <c r="U298" s="4"/>
      <c r="V298" s="4"/>
      <c r="W298" s="4"/>
      <c r="X298" s="4"/>
      <c r="Y298" s="4"/>
      <c r="Z298" s="4"/>
    </row>
    <row r="299" spans="1:26" ht="15.75" customHeight="1" x14ac:dyDescent="0.3">
      <c r="A299" s="12"/>
      <c r="B299" s="204"/>
      <c r="C299" s="184"/>
      <c r="D299" s="184"/>
      <c r="E299" s="184"/>
      <c r="F299" s="184"/>
      <c r="G299" s="184"/>
      <c r="H299" s="205"/>
      <c r="I299" s="4"/>
      <c r="J299" s="4"/>
      <c r="K299" s="4"/>
      <c r="L299" s="4"/>
      <c r="M299" s="4"/>
      <c r="N299" s="4"/>
      <c r="O299" s="4"/>
      <c r="P299" s="4"/>
      <c r="Q299" s="4"/>
      <c r="R299" s="4"/>
      <c r="S299" s="4"/>
      <c r="T299" s="4"/>
      <c r="U299" s="4"/>
      <c r="V299" s="4"/>
      <c r="W299" s="4"/>
      <c r="X299" s="4"/>
      <c r="Y299" s="4"/>
      <c r="Z299" s="4"/>
    </row>
    <row r="300" spans="1:26" ht="54" customHeight="1" x14ac:dyDescent="0.3">
      <c r="A300" s="12"/>
      <c r="B300" s="206"/>
      <c r="C300" s="207"/>
      <c r="D300" s="207"/>
      <c r="E300" s="207"/>
      <c r="F300" s="207"/>
      <c r="G300" s="207"/>
      <c r="H300" s="208"/>
      <c r="I300" s="4"/>
      <c r="J300" s="4"/>
      <c r="K300" s="4"/>
      <c r="L300" s="4"/>
      <c r="M300" s="4"/>
      <c r="N300" s="4"/>
      <c r="O300" s="4"/>
      <c r="P300" s="4"/>
      <c r="Q300" s="4"/>
      <c r="R300" s="4"/>
      <c r="S300" s="4"/>
      <c r="T300" s="4"/>
      <c r="U300" s="4"/>
      <c r="V300" s="4"/>
      <c r="W300" s="4"/>
      <c r="X300" s="4"/>
      <c r="Y300" s="4"/>
      <c r="Z300" s="4"/>
    </row>
    <row r="301" spans="1:26" ht="24" customHeight="1" x14ac:dyDescent="0.3">
      <c r="A301" s="4"/>
      <c r="B301" s="209" t="s">
        <v>415</v>
      </c>
      <c r="C301" s="210"/>
      <c r="D301" s="210"/>
      <c r="E301" s="210"/>
      <c r="F301" s="210"/>
      <c r="G301" s="210"/>
      <c r="H301" s="211"/>
      <c r="I301" s="8"/>
      <c r="J301" s="8"/>
      <c r="K301" s="8"/>
      <c r="L301" s="8"/>
      <c r="M301" s="8"/>
      <c r="N301" s="8"/>
      <c r="O301" s="8"/>
      <c r="P301" s="8"/>
      <c r="Q301" s="8"/>
      <c r="R301" s="8"/>
      <c r="S301" s="8"/>
      <c r="T301" s="8"/>
      <c r="U301" s="8"/>
      <c r="V301" s="8"/>
      <c r="W301" s="8"/>
      <c r="X301" s="8"/>
      <c r="Y301" s="8"/>
      <c r="Z301" s="8"/>
    </row>
    <row r="302" spans="1:26" ht="19.5" customHeight="1" x14ac:dyDescent="0.3">
      <c r="A302" s="9"/>
      <c r="B302" s="126" t="s">
        <v>298</v>
      </c>
      <c r="C302" s="126" t="s">
        <v>299</v>
      </c>
      <c r="D302" s="126" t="s">
        <v>300</v>
      </c>
      <c r="E302" s="126" t="s">
        <v>416</v>
      </c>
      <c r="F302" s="212" t="s">
        <v>417</v>
      </c>
      <c r="G302" s="187"/>
      <c r="H302" s="213"/>
      <c r="I302" s="10"/>
      <c r="J302" s="10"/>
      <c r="K302" s="10"/>
      <c r="L302" s="10"/>
      <c r="M302" s="10"/>
      <c r="N302" s="10"/>
      <c r="O302" s="10"/>
      <c r="P302" s="10"/>
      <c r="Q302" s="10"/>
      <c r="R302" s="10"/>
      <c r="S302" s="10"/>
      <c r="T302" s="10"/>
      <c r="U302" s="10"/>
      <c r="V302" s="10"/>
      <c r="W302" s="10"/>
      <c r="X302" s="10"/>
      <c r="Y302" s="10"/>
      <c r="Z302" s="10"/>
    </row>
    <row r="303" spans="1:26" ht="15.75" customHeight="1" x14ac:dyDescent="0.3">
      <c r="A303" s="4"/>
      <c r="B303" s="128">
        <v>100</v>
      </c>
      <c r="C303" s="129" t="s">
        <v>418</v>
      </c>
      <c r="D303" s="130">
        <f>D304+D306</f>
        <v>31626115605</v>
      </c>
      <c r="E303" s="130">
        <f>E306+E304</f>
        <v>6230819275</v>
      </c>
      <c r="F303" s="215">
        <f t="shared" ref="F303:F304" si="54">E303/D303</f>
        <v>0.19701500344907755</v>
      </c>
      <c r="G303" s="216"/>
      <c r="H303" s="192"/>
      <c r="I303" s="8"/>
      <c r="J303" s="8"/>
      <c r="K303" s="8"/>
      <c r="L303" s="8"/>
      <c r="M303" s="8"/>
      <c r="N303" s="8"/>
      <c r="O303" s="8"/>
      <c r="P303" s="8"/>
      <c r="Q303" s="8"/>
      <c r="R303" s="8"/>
      <c r="S303" s="8"/>
      <c r="T303" s="8"/>
      <c r="U303" s="8"/>
      <c r="V303" s="8"/>
      <c r="W303" s="8"/>
      <c r="X303" s="8"/>
      <c r="Y303" s="8"/>
      <c r="Z303" s="8"/>
    </row>
    <row r="304" spans="1:26" ht="15.75" customHeight="1" x14ac:dyDescent="0.3">
      <c r="A304" s="4"/>
      <c r="B304" s="132">
        <v>130</v>
      </c>
      <c r="C304" s="133" t="s">
        <v>419</v>
      </c>
      <c r="D304" s="134">
        <f t="shared" ref="D304:E304" si="55">D305</f>
        <v>23492715356</v>
      </c>
      <c r="E304" s="134">
        <f t="shared" si="55"/>
        <v>4794509056</v>
      </c>
      <c r="F304" s="222">
        <f t="shared" si="54"/>
        <v>0.204084925192587</v>
      </c>
      <c r="G304" s="201"/>
      <c r="H304" s="192"/>
      <c r="I304" s="8"/>
      <c r="J304" s="8"/>
      <c r="K304" s="8"/>
      <c r="L304" s="8"/>
      <c r="M304" s="8"/>
      <c r="N304" s="8"/>
      <c r="O304" s="8"/>
      <c r="P304" s="8"/>
      <c r="Q304" s="8"/>
      <c r="R304" s="8"/>
      <c r="S304" s="8"/>
      <c r="T304" s="8"/>
      <c r="U304" s="8"/>
      <c r="V304" s="8"/>
      <c r="W304" s="8"/>
      <c r="X304" s="8"/>
      <c r="Y304" s="8"/>
      <c r="Z304" s="8"/>
    </row>
    <row r="305" spans="1:26" ht="15.75" customHeight="1" x14ac:dyDescent="0.3">
      <c r="A305" s="4"/>
      <c r="B305" s="136">
        <v>132</v>
      </c>
      <c r="C305" s="137" t="s">
        <v>420</v>
      </c>
      <c r="D305" s="138">
        <v>23492715356</v>
      </c>
      <c r="E305" s="138">
        <v>4794509056</v>
      </c>
      <c r="F305" s="223"/>
      <c r="G305" s="201"/>
      <c r="H305" s="192"/>
      <c r="I305" s="8"/>
      <c r="J305" s="8"/>
      <c r="K305" s="8"/>
      <c r="L305" s="8"/>
      <c r="M305" s="8"/>
      <c r="N305" s="8"/>
      <c r="O305" s="8"/>
      <c r="P305" s="8"/>
      <c r="Q305" s="8"/>
      <c r="R305" s="8"/>
      <c r="S305" s="8"/>
      <c r="T305" s="8"/>
      <c r="U305" s="8"/>
      <c r="V305" s="8"/>
      <c r="W305" s="8"/>
      <c r="X305" s="8"/>
      <c r="Y305" s="8"/>
      <c r="Z305" s="8"/>
    </row>
    <row r="306" spans="1:26" ht="15.75" customHeight="1" x14ac:dyDescent="0.3">
      <c r="A306" s="4"/>
      <c r="B306" s="147">
        <v>150</v>
      </c>
      <c r="C306" s="148" t="s">
        <v>421</v>
      </c>
      <c r="D306" s="149">
        <f t="shared" ref="D306:E306" si="56">D307</f>
        <v>8133400249</v>
      </c>
      <c r="E306" s="149">
        <f t="shared" si="56"/>
        <v>1436310219</v>
      </c>
      <c r="F306" s="222">
        <f>E306/D306</f>
        <v>0.17659406583078141</v>
      </c>
      <c r="G306" s="201"/>
      <c r="H306" s="192"/>
      <c r="I306" s="8"/>
      <c r="J306" s="8"/>
      <c r="K306" s="8"/>
      <c r="L306" s="8"/>
      <c r="M306" s="8"/>
      <c r="N306" s="8"/>
      <c r="O306" s="8"/>
      <c r="P306" s="8"/>
      <c r="Q306" s="8"/>
      <c r="R306" s="8"/>
      <c r="S306" s="8"/>
      <c r="T306" s="8"/>
      <c r="U306" s="8"/>
      <c r="V306" s="8"/>
      <c r="W306" s="8"/>
      <c r="X306" s="8"/>
      <c r="Y306" s="8"/>
      <c r="Z306" s="8"/>
    </row>
    <row r="307" spans="1:26" ht="33.75" customHeight="1" x14ac:dyDescent="0.3">
      <c r="A307" s="4"/>
      <c r="B307" s="136">
        <v>152</v>
      </c>
      <c r="C307" s="137" t="s">
        <v>422</v>
      </c>
      <c r="D307" s="138">
        <v>8133400249</v>
      </c>
      <c r="E307" s="138">
        <v>1436310219</v>
      </c>
      <c r="F307" s="223"/>
      <c r="G307" s="201"/>
      <c r="H307" s="192"/>
      <c r="I307" s="8"/>
      <c r="J307" s="8"/>
      <c r="K307" s="8"/>
      <c r="L307" s="8"/>
      <c r="M307" s="8"/>
      <c r="N307" s="8"/>
      <c r="O307" s="8"/>
      <c r="P307" s="8"/>
      <c r="Q307" s="8"/>
      <c r="R307" s="8"/>
      <c r="S307" s="8"/>
      <c r="T307" s="8"/>
      <c r="U307" s="8"/>
      <c r="V307" s="8"/>
      <c r="W307" s="8"/>
      <c r="X307" s="8"/>
      <c r="Y307" s="8"/>
      <c r="Z307" s="8"/>
    </row>
    <row r="308" spans="1:26" ht="15.75" customHeight="1" x14ac:dyDescent="0.3">
      <c r="A308" s="4"/>
      <c r="B308" s="147">
        <v>300</v>
      </c>
      <c r="C308" s="148" t="s">
        <v>423</v>
      </c>
      <c r="D308" s="149"/>
      <c r="E308" s="149">
        <f>E309</f>
        <v>0</v>
      </c>
      <c r="F308" s="224"/>
      <c r="G308" s="201"/>
      <c r="H308" s="192"/>
      <c r="I308" s="8"/>
      <c r="J308" s="8"/>
      <c r="K308" s="8"/>
      <c r="L308" s="8"/>
      <c r="M308" s="8"/>
      <c r="N308" s="8"/>
      <c r="O308" s="8"/>
      <c r="P308" s="8"/>
      <c r="Q308" s="8"/>
      <c r="R308" s="8"/>
      <c r="S308" s="8"/>
      <c r="T308" s="8"/>
      <c r="U308" s="8"/>
      <c r="V308" s="8"/>
      <c r="W308" s="8"/>
      <c r="X308" s="8"/>
      <c r="Y308" s="8"/>
      <c r="Z308" s="8"/>
    </row>
    <row r="309" spans="1:26" ht="15.75" customHeight="1" x14ac:dyDescent="0.3">
      <c r="A309" s="13"/>
      <c r="B309" s="159">
        <v>340</v>
      </c>
      <c r="C309" s="160" t="s">
        <v>424</v>
      </c>
      <c r="D309" s="161">
        <v>0</v>
      </c>
      <c r="E309" s="161">
        <v>0</v>
      </c>
      <c r="F309" s="194"/>
      <c r="G309" s="195"/>
      <c r="H309" s="214"/>
      <c r="I309" s="8"/>
      <c r="J309" s="8"/>
      <c r="K309" s="8"/>
      <c r="L309" s="8"/>
      <c r="M309" s="8"/>
      <c r="N309" s="8"/>
      <c r="O309" s="8"/>
      <c r="P309" s="8"/>
      <c r="Q309" s="8"/>
      <c r="R309" s="8"/>
      <c r="S309" s="8"/>
      <c r="T309" s="8"/>
      <c r="U309" s="8"/>
      <c r="V309" s="8"/>
      <c r="W309" s="8"/>
      <c r="X309" s="8"/>
      <c r="Y309" s="8"/>
      <c r="Z309" s="8"/>
    </row>
    <row r="310" spans="1:26" ht="267.60000000000002" customHeight="1" x14ac:dyDescent="0.3">
      <c r="A310" s="14"/>
      <c r="B310" s="218"/>
      <c r="C310" s="218"/>
      <c r="D310" s="218"/>
      <c r="E310" s="218"/>
      <c r="F310" s="218"/>
      <c r="G310" s="218"/>
      <c r="H310" s="218"/>
      <c r="I310" s="15"/>
      <c r="J310" s="15"/>
      <c r="K310" s="15"/>
      <c r="L310" s="15"/>
      <c r="M310" s="15"/>
      <c r="N310" s="15"/>
      <c r="O310" s="16"/>
      <c r="P310" s="14"/>
      <c r="Q310" s="14"/>
      <c r="R310" s="14"/>
      <c r="S310" s="14"/>
      <c r="T310" s="14"/>
      <c r="U310" s="14"/>
      <c r="V310" s="14"/>
      <c r="W310" s="14"/>
      <c r="X310" s="14"/>
      <c r="Y310" s="14"/>
      <c r="Z310" s="14"/>
    </row>
    <row r="311" spans="1:26" ht="349.2" customHeight="1" x14ac:dyDescent="0.3">
      <c r="A311" s="14"/>
      <c r="B311" s="218"/>
      <c r="C311" s="218"/>
      <c r="D311" s="218"/>
      <c r="E311" s="218"/>
      <c r="F311" s="218"/>
      <c r="G311" s="218"/>
      <c r="H311" s="218"/>
      <c r="I311" s="175"/>
      <c r="J311" s="175"/>
      <c r="K311" s="175"/>
      <c r="L311" s="175"/>
      <c r="M311" s="175"/>
      <c r="N311" s="175"/>
      <c r="O311" s="176"/>
      <c r="P311" s="14"/>
      <c r="Q311" s="14"/>
      <c r="R311" s="14"/>
      <c r="S311" s="14"/>
      <c r="T311" s="14"/>
      <c r="U311" s="14"/>
      <c r="V311" s="14"/>
      <c r="W311" s="14"/>
      <c r="X311" s="14"/>
      <c r="Y311" s="14"/>
      <c r="Z311" s="14"/>
    </row>
    <row r="312" spans="1:26" ht="15.75" customHeight="1" x14ac:dyDescent="0.35">
      <c r="A312" s="14"/>
      <c r="B312" s="183"/>
      <c r="C312" s="184"/>
      <c r="D312" s="184"/>
      <c r="E312" s="184"/>
      <c r="F312" s="184"/>
      <c r="G312" s="184"/>
      <c r="H312" s="184"/>
      <c r="I312" s="17"/>
      <c r="J312" s="17"/>
      <c r="K312" s="17"/>
      <c r="L312" s="17"/>
      <c r="M312" s="17"/>
      <c r="N312" s="17"/>
      <c r="O312" s="18"/>
      <c r="P312" s="19"/>
      <c r="Q312" s="19"/>
      <c r="R312" s="14"/>
      <c r="S312" s="14"/>
      <c r="T312" s="14"/>
      <c r="U312" s="14"/>
      <c r="V312" s="14"/>
      <c r="W312" s="14"/>
      <c r="X312" s="14"/>
      <c r="Y312" s="14"/>
      <c r="Z312" s="14"/>
    </row>
    <row r="313" spans="1:26" ht="15.75" customHeight="1" x14ac:dyDescent="0.3">
      <c r="A313" s="2"/>
      <c r="B313" s="185" t="s">
        <v>425</v>
      </c>
      <c r="C313" s="186"/>
      <c r="D313" s="186"/>
      <c r="E313" s="186"/>
      <c r="F313" s="186"/>
      <c r="G313" s="186"/>
      <c r="H313" s="187"/>
      <c r="I313" s="2"/>
      <c r="J313" s="2"/>
      <c r="K313" s="2"/>
      <c r="L313" s="2"/>
      <c r="M313" s="2"/>
      <c r="N313" s="2"/>
      <c r="O313" s="2"/>
      <c r="P313" s="2"/>
      <c r="Q313" s="2"/>
      <c r="R313" s="2"/>
      <c r="S313" s="2"/>
      <c r="T313" s="2"/>
      <c r="U313" s="2"/>
      <c r="V313" s="2"/>
      <c r="W313" s="2"/>
      <c r="X313" s="2"/>
      <c r="Y313" s="2"/>
      <c r="Z313" s="2"/>
    </row>
    <row r="314" spans="1:26" ht="39" customHeight="1" x14ac:dyDescent="0.3">
      <c r="A314" s="2"/>
      <c r="B314" s="188" t="s">
        <v>426</v>
      </c>
      <c r="C314" s="186"/>
      <c r="D314" s="186"/>
      <c r="E314" s="186"/>
      <c r="F314" s="186"/>
      <c r="G314" s="186"/>
      <c r="H314" s="187"/>
      <c r="I314" s="2"/>
      <c r="J314" s="2"/>
      <c r="K314" s="2"/>
      <c r="L314" s="2"/>
      <c r="M314" s="2"/>
      <c r="N314" s="2"/>
      <c r="O314" s="2"/>
      <c r="P314" s="2"/>
      <c r="Q314" s="2"/>
      <c r="R314" s="2"/>
      <c r="S314" s="2"/>
      <c r="T314" s="2"/>
      <c r="U314" s="2"/>
      <c r="V314" s="2"/>
      <c r="W314" s="2"/>
      <c r="X314" s="2"/>
      <c r="Y314" s="2"/>
      <c r="Z314" s="2"/>
    </row>
    <row r="315" spans="1:26" ht="15.75" customHeight="1" x14ac:dyDescent="0.3">
      <c r="A315" s="2"/>
      <c r="B315" s="34" t="s">
        <v>427</v>
      </c>
      <c r="C315" s="34" t="s">
        <v>428</v>
      </c>
      <c r="D315" s="189" t="s">
        <v>88</v>
      </c>
      <c r="E315" s="187"/>
      <c r="F315" s="189" t="s">
        <v>429</v>
      </c>
      <c r="G315" s="187"/>
      <c r="H315" s="34" t="s">
        <v>430</v>
      </c>
      <c r="I315" s="2"/>
      <c r="J315" s="2"/>
      <c r="K315" s="2"/>
      <c r="L315" s="2"/>
      <c r="M315" s="2"/>
      <c r="N315" s="2"/>
      <c r="O315" s="2"/>
      <c r="P315" s="2"/>
      <c r="Q315" s="2"/>
      <c r="R315" s="2"/>
      <c r="S315" s="2"/>
      <c r="T315" s="2"/>
      <c r="U315" s="2"/>
      <c r="V315" s="2"/>
      <c r="W315" s="2"/>
      <c r="X315" s="2"/>
      <c r="Y315" s="2"/>
      <c r="Z315" s="2"/>
    </row>
    <row r="316" spans="1:26" ht="36" customHeight="1" x14ac:dyDescent="0.3">
      <c r="A316" s="2"/>
      <c r="B316" s="39">
        <v>1</v>
      </c>
      <c r="C316" s="68" t="s">
        <v>431</v>
      </c>
      <c r="D316" s="217" t="s">
        <v>432</v>
      </c>
      <c r="E316" s="187"/>
      <c r="F316" s="190" t="s">
        <v>433</v>
      </c>
      <c r="G316" s="187"/>
      <c r="H316" s="22" t="s">
        <v>434</v>
      </c>
      <c r="I316" s="2"/>
      <c r="J316" s="2"/>
      <c r="K316" s="2"/>
      <c r="L316" s="2"/>
      <c r="M316" s="2"/>
      <c r="N316" s="2"/>
      <c r="O316" s="2"/>
      <c r="P316" s="2"/>
      <c r="Q316" s="2"/>
      <c r="R316" s="2"/>
      <c r="S316" s="2"/>
      <c r="T316" s="2"/>
      <c r="U316" s="2"/>
      <c r="V316" s="2"/>
      <c r="W316" s="2"/>
      <c r="X316" s="2"/>
      <c r="Y316" s="2"/>
      <c r="Z316" s="2"/>
    </row>
    <row r="317" spans="1:26" ht="35.25" customHeight="1" x14ac:dyDescent="0.3">
      <c r="A317" s="2"/>
      <c r="B317" s="39">
        <v>2</v>
      </c>
      <c r="C317" s="68" t="s">
        <v>435</v>
      </c>
      <c r="D317" s="190" t="s">
        <v>436</v>
      </c>
      <c r="E317" s="187"/>
      <c r="F317" s="190" t="s">
        <v>433</v>
      </c>
      <c r="G317" s="187"/>
      <c r="H317" s="83" t="s">
        <v>437</v>
      </c>
      <c r="I317" s="2"/>
      <c r="J317" s="2"/>
      <c r="K317" s="2"/>
      <c r="L317" s="2"/>
      <c r="M317" s="2"/>
      <c r="N317" s="2"/>
      <c r="O317" s="2"/>
      <c r="P317" s="2"/>
      <c r="Q317" s="2"/>
      <c r="R317" s="2"/>
      <c r="S317" s="2"/>
      <c r="T317" s="2"/>
      <c r="U317" s="2"/>
      <c r="V317" s="2"/>
      <c r="W317" s="2"/>
      <c r="X317" s="2"/>
      <c r="Y317" s="2"/>
      <c r="Z317" s="2"/>
    </row>
    <row r="318" spans="1:26" ht="47.25" customHeight="1" x14ac:dyDescent="0.3">
      <c r="A318" s="2"/>
      <c r="B318" s="39">
        <v>3</v>
      </c>
      <c r="C318" s="68" t="s">
        <v>438</v>
      </c>
      <c r="D318" s="190" t="s">
        <v>439</v>
      </c>
      <c r="E318" s="187"/>
      <c r="F318" s="190" t="s">
        <v>433</v>
      </c>
      <c r="G318" s="187"/>
      <c r="H318" s="22" t="s">
        <v>440</v>
      </c>
      <c r="I318" s="2"/>
      <c r="J318" s="2"/>
      <c r="K318" s="2"/>
      <c r="L318" s="2"/>
      <c r="M318" s="2"/>
      <c r="N318" s="2"/>
      <c r="O318" s="2"/>
      <c r="P318" s="2"/>
      <c r="Q318" s="2"/>
      <c r="R318" s="2"/>
      <c r="S318" s="2"/>
      <c r="T318" s="2"/>
      <c r="U318" s="2"/>
      <c r="V318" s="2"/>
      <c r="W318" s="2"/>
      <c r="X318" s="2"/>
      <c r="Y318" s="2"/>
      <c r="Z318" s="2"/>
    </row>
    <row r="319" spans="1:26" ht="84.75" customHeight="1" x14ac:dyDescent="0.3">
      <c r="A319" s="2"/>
      <c r="B319" s="39">
        <v>4</v>
      </c>
      <c r="C319" s="68" t="s">
        <v>431</v>
      </c>
      <c r="D319" s="190" t="s">
        <v>441</v>
      </c>
      <c r="E319" s="187"/>
      <c r="F319" s="190" t="s">
        <v>442</v>
      </c>
      <c r="G319" s="187"/>
      <c r="H319" s="22" t="s">
        <v>434</v>
      </c>
      <c r="I319" s="2"/>
      <c r="J319" s="2"/>
      <c r="K319" s="2"/>
      <c r="L319" s="2"/>
      <c r="M319" s="2"/>
      <c r="N319" s="2"/>
      <c r="O319" s="2"/>
      <c r="P319" s="2"/>
      <c r="Q319" s="2"/>
      <c r="R319" s="2"/>
      <c r="S319" s="2"/>
      <c r="T319" s="2"/>
      <c r="U319" s="2"/>
      <c r="V319" s="2"/>
      <c r="W319" s="2"/>
      <c r="X319" s="2"/>
      <c r="Y319" s="2"/>
      <c r="Z319" s="2"/>
    </row>
    <row r="320" spans="1:26" ht="84.75" customHeight="1" x14ac:dyDescent="0.3">
      <c r="A320" s="2"/>
      <c r="B320" s="39">
        <v>5</v>
      </c>
      <c r="C320" s="68" t="s">
        <v>443</v>
      </c>
      <c r="D320" s="190" t="s">
        <v>444</v>
      </c>
      <c r="E320" s="187"/>
      <c r="F320" s="190" t="s">
        <v>445</v>
      </c>
      <c r="G320" s="187"/>
      <c r="H320" s="162" t="s">
        <v>446</v>
      </c>
      <c r="I320" s="2"/>
      <c r="J320" s="2"/>
      <c r="K320" s="2"/>
      <c r="L320" s="2"/>
      <c r="M320" s="2"/>
      <c r="N320" s="2"/>
      <c r="O320" s="2"/>
      <c r="P320" s="2"/>
      <c r="Q320" s="2"/>
      <c r="R320" s="2"/>
      <c r="S320" s="2"/>
      <c r="T320" s="2"/>
      <c r="U320" s="2"/>
      <c r="V320" s="2"/>
      <c r="W320" s="2"/>
      <c r="X320" s="2"/>
      <c r="Y320" s="2"/>
      <c r="Z320" s="2"/>
    </row>
    <row r="321" spans="1:26" ht="24" customHeight="1" x14ac:dyDescent="0.3">
      <c r="A321" s="2"/>
      <c r="B321" s="247">
        <v>6</v>
      </c>
      <c r="C321" s="225" t="s">
        <v>447</v>
      </c>
      <c r="D321" s="295" t="s">
        <v>448</v>
      </c>
      <c r="E321" s="195"/>
      <c r="F321" s="295" t="s">
        <v>449</v>
      </c>
      <c r="G321" s="296"/>
      <c r="H321" s="163" t="s">
        <v>450</v>
      </c>
      <c r="I321" s="2"/>
      <c r="J321" s="2"/>
      <c r="K321" s="2"/>
      <c r="L321" s="2"/>
      <c r="M321" s="2"/>
      <c r="N321" s="2"/>
      <c r="O321" s="2"/>
      <c r="P321" s="2"/>
      <c r="Q321" s="2"/>
      <c r="R321" s="2"/>
      <c r="S321" s="2"/>
      <c r="T321" s="2"/>
      <c r="U321" s="2"/>
      <c r="V321" s="2"/>
      <c r="W321" s="2"/>
      <c r="X321" s="2"/>
      <c r="Y321" s="2"/>
      <c r="Z321" s="2"/>
    </row>
    <row r="322" spans="1:26" ht="42" customHeight="1" x14ac:dyDescent="0.3">
      <c r="A322" s="2"/>
      <c r="B322" s="192"/>
      <c r="C322" s="192"/>
      <c r="D322" s="204"/>
      <c r="E322" s="205"/>
      <c r="F322" s="204"/>
      <c r="G322" s="285"/>
      <c r="H322" s="173" t="s">
        <v>451</v>
      </c>
      <c r="I322" s="2"/>
      <c r="J322" s="2"/>
      <c r="K322" s="2"/>
      <c r="L322" s="2"/>
      <c r="M322" s="2"/>
      <c r="N322" s="2"/>
      <c r="O322" s="2"/>
      <c r="P322" s="2"/>
      <c r="Q322" s="2"/>
      <c r="R322" s="2"/>
      <c r="S322" s="2"/>
      <c r="T322" s="2"/>
      <c r="U322" s="2"/>
      <c r="V322" s="2"/>
      <c r="W322" s="2"/>
      <c r="X322" s="2"/>
      <c r="Y322" s="2"/>
      <c r="Z322" s="2"/>
    </row>
    <row r="323" spans="1:26" ht="51.6" customHeight="1" x14ac:dyDescent="0.3">
      <c r="A323" s="2"/>
      <c r="B323" s="192"/>
      <c r="C323" s="192"/>
      <c r="D323" s="204"/>
      <c r="E323" s="205"/>
      <c r="F323" s="204"/>
      <c r="G323" s="285"/>
      <c r="H323" s="173" t="s">
        <v>452</v>
      </c>
      <c r="I323" s="2"/>
      <c r="J323" s="2"/>
      <c r="K323" s="2"/>
      <c r="L323" s="2"/>
      <c r="M323" s="2"/>
      <c r="N323" s="2"/>
      <c r="O323" s="2"/>
      <c r="P323" s="2"/>
      <c r="Q323" s="2"/>
      <c r="R323" s="2"/>
      <c r="S323" s="2"/>
      <c r="T323" s="2"/>
      <c r="U323" s="2"/>
      <c r="V323" s="2"/>
      <c r="W323" s="2"/>
      <c r="X323" s="2"/>
      <c r="Y323" s="2"/>
      <c r="Z323" s="2"/>
    </row>
    <row r="324" spans="1:26" ht="25.5" customHeight="1" x14ac:dyDescent="0.3">
      <c r="A324" s="2"/>
      <c r="B324" s="192"/>
      <c r="C324" s="192"/>
      <c r="D324" s="204"/>
      <c r="E324" s="205"/>
      <c r="F324" s="204"/>
      <c r="G324" s="285"/>
      <c r="H324" s="164" t="s">
        <v>453</v>
      </c>
      <c r="I324" s="2"/>
      <c r="J324" s="2"/>
      <c r="K324" s="2"/>
      <c r="L324" s="2"/>
      <c r="M324" s="2"/>
      <c r="N324" s="2"/>
      <c r="O324" s="2"/>
      <c r="P324" s="2"/>
      <c r="Q324" s="2"/>
      <c r="R324" s="2"/>
      <c r="S324" s="2"/>
      <c r="T324" s="2"/>
      <c r="U324" s="2"/>
      <c r="V324" s="2"/>
      <c r="W324" s="2"/>
      <c r="X324" s="2"/>
      <c r="Y324" s="2"/>
      <c r="Z324" s="2"/>
    </row>
    <row r="325" spans="1:26" ht="36" customHeight="1" x14ac:dyDescent="0.3">
      <c r="A325" s="2"/>
      <c r="B325" s="193"/>
      <c r="C325" s="193"/>
      <c r="D325" s="206"/>
      <c r="E325" s="208"/>
      <c r="F325" s="206"/>
      <c r="G325" s="251"/>
      <c r="H325" s="174" t="s">
        <v>454</v>
      </c>
      <c r="I325" s="2"/>
      <c r="J325" s="2"/>
      <c r="K325" s="2"/>
      <c r="L325" s="2"/>
      <c r="M325" s="2"/>
      <c r="N325" s="2"/>
      <c r="O325" s="2"/>
      <c r="P325" s="2"/>
      <c r="Q325" s="2"/>
      <c r="R325" s="2"/>
      <c r="S325" s="2"/>
      <c r="T325" s="2"/>
      <c r="U325" s="2"/>
      <c r="V325" s="2"/>
      <c r="W325" s="2"/>
      <c r="X325" s="2"/>
      <c r="Y325" s="2"/>
      <c r="Z325" s="2"/>
    </row>
    <row r="326" spans="1:26" ht="60" customHeight="1" x14ac:dyDescent="0.3">
      <c r="A326" s="2"/>
      <c r="B326" s="39">
        <v>7</v>
      </c>
      <c r="C326" s="68" t="s">
        <v>455</v>
      </c>
      <c r="D326" s="190" t="s">
        <v>456</v>
      </c>
      <c r="E326" s="187"/>
      <c r="F326" s="190" t="s">
        <v>449</v>
      </c>
      <c r="G326" s="187"/>
      <c r="H326" s="174" t="s">
        <v>457</v>
      </c>
      <c r="I326" s="2"/>
      <c r="J326" s="2"/>
      <c r="K326" s="2"/>
      <c r="L326" s="2"/>
      <c r="M326" s="2"/>
      <c r="N326" s="2"/>
      <c r="O326" s="2"/>
      <c r="P326" s="2"/>
      <c r="Q326" s="2"/>
      <c r="R326" s="2"/>
      <c r="S326" s="2"/>
      <c r="T326" s="2"/>
      <c r="U326" s="2"/>
      <c r="V326" s="2"/>
      <c r="W326" s="2"/>
      <c r="X326" s="2"/>
      <c r="Y326" s="2"/>
      <c r="Z326" s="2"/>
    </row>
    <row r="327" spans="1:26" ht="54" customHeight="1" x14ac:dyDescent="0.3">
      <c r="A327" s="2"/>
      <c r="B327" s="39">
        <v>8</v>
      </c>
      <c r="C327" s="68" t="s">
        <v>458</v>
      </c>
      <c r="D327" s="190" t="s">
        <v>459</v>
      </c>
      <c r="E327" s="187"/>
      <c r="F327" s="190" t="s">
        <v>433</v>
      </c>
      <c r="G327" s="187"/>
      <c r="H327" s="162" t="s">
        <v>460</v>
      </c>
      <c r="I327" s="2"/>
      <c r="J327" s="2"/>
      <c r="K327" s="2"/>
      <c r="L327" s="2"/>
      <c r="M327" s="2"/>
      <c r="N327" s="2"/>
      <c r="O327" s="2"/>
      <c r="P327" s="2"/>
      <c r="Q327" s="2"/>
      <c r="R327" s="2"/>
      <c r="S327" s="2"/>
      <c r="T327" s="2"/>
      <c r="U327" s="2"/>
      <c r="V327" s="2"/>
      <c r="W327" s="2"/>
      <c r="X327" s="2"/>
      <c r="Y327" s="2"/>
      <c r="Z327" s="2"/>
    </row>
    <row r="328" spans="1:26" ht="39" customHeight="1" x14ac:dyDescent="0.3">
      <c r="A328" s="2"/>
      <c r="B328" s="247">
        <v>9</v>
      </c>
      <c r="C328" s="225" t="s">
        <v>461</v>
      </c>
      <c r="D328" s="295" t="s">
        <v>462</v>
      </c>
      <c r="E328" s="195"/>
      <c r="F328" s="295" t="s">
        <v>463</v>
      </c>
      <c r="G328" s="296"/>
      <c r="H328" s="163" t="s">
        <v>464</v>
      </c>
      <c r="I328" s="2"/>
      <c r="J328" s="2"/>
      <c r="K328" s="2"/>
      <c r="L328" s="2"/>
      <c r="M328" s="2"/>
      <c r="N328" s="2"/>
      <c r="O328" s="2"/>
      <c r="P328" s="2"/>
      <c r="Q328" s="2"/>
      <c r="R328" s="2"/>
      <c r="S328" s="2"/>
      <c r="T328" s="2"/>
      <c r="U328" s="2"/>
      <c r="V328" s="2"/>
      <c r="W328" s="2"/>
      <c r="X328" s="2"/>
      <c r="Y328" s="2"/>
      <c r="Z328" s="2"/>
    </row>
    <row r="329" spans="1:26" ht="30" customHeight="1" x14ac:dyDescent="0.3">
      <c r="A329" s="2"/>
      <c r="B329" s="192"/>
      <c r="C329" s="192"/>
      <c r="D329" s="204"/>
      <c r="E329" s="205"/>
      <c r="F329" s="204"/>
      <c r="G329" s="285"/>
      <c r="H329" s="173" t="s">
        <v>465</v>
      </c>
      <c r="I329" s="2"/>
      <c r="J329" s="2"/>
      <c r="K329" s="2"/>
      <c r="L329" s="2"/>
      <c r="M329" s="2"/>
      <c r="N329" s="2"/>
      <c r="O329" s="2"/>
      <c r="P329" s="2"/>
      <c r="Q329" s="2"/>
      <c r="R329" s="2"/>
      <c r="S329" s="2"/>
      <c r="T329" s="2"/>
      <c r="U329" s="2"/>
      <c r="V329" s="2"/>
      <c r="W329" s="2"/>
      <c r="X329" s="2"/>
      <c r="Y329" s="2"/>
      <c r="Z329" s="2"/>
    </row>
    <row r="330" spans="1:26" ht="28.5" customHeight="1" x14ac:dyDescent="0.3">
      <c r="A330" s="2"/>
      <c r="B330" s="192"/>
      <c r="C330" s="192"/>
      <c r="D330" s="204"/>
      <c r="E330" s="205"/>
      <c r="F330" s="204"/>
      <c r="G330" s="285"/>
      <c r="H330" s="164" t="s">
        <v>466</v>
      </c>
      <c r="I330" s="2"/>
      <c r="J330" s="2"/>
      <c r="K330" s="2"/>
      <c r="L330" s="2"/>
      <c r="M330" s="2"/>
      <c r="N330" s="2"/>
      <c r="O330" s="2"/>
      <c r="P330" s="2"/>
      <c r="Q330" s="2"/>
      <c r="R330" s="2"/>
      <c r="S330" s="2"/>
      <c r="T330" s="2"/>
      <c r="U330" s="2"/>
      <c r="V330" s="2"/>
      <c r="W330" s="2"/>
      <c r="X330" s="2"/>
      <c r="Y330" s="2"/>
      <c r="Z330" s="2"/>
    </row>
    <row r="331" spans="1:26" ht="27.75" customHeight="1" x14ac:dyDescent="0.3">
      <c r="A331" s="2"/>
      <c r="B331" s="192"/>
      <c r="C331" s="192"/>
      <c r="D331" s="204"/>
      <c r="E331" s="205"/>
      <c r="F331" s="204"/>
      <c r="G331" s="285"/>
      <c r="H331" s="173" t="s">
        <v>467</v>
      </c>
      <c r="I331" s="2"/>
      <c r="J331" s="2"/>
      <c r="K331" s="2"/>
      <c r="L331" s="2"/>
      <c r="M331" s="2"/>
      <c r="N331" s="2"/>
      <c r="O331" s="2"/>
      <c r="P331" s="2"/>
      <c r="Q331" s="2"/>
      <c r="R331" s="2"/>
      <c r="S331" s="2"/>
      <c r="T331" s="2"/>
      <c r="U331" s="2"/>
      <c r="V331" s="2"/>
      <c r="W331" s="2"/>
      <c r="X331" s="2"/>
      <c r="Y331" s="2"/>
      <c r="Z331" s="2"/>
    </row>
    <row r="332" spans="1:26" ht="27" customHeight="1" x14ac:dyDescent="0.3">
      <c r="A332" s="2"/>
      <c r="B332" s="192"/>
      <c r="C332" s="192"/>
      <c r="D332" s="204"/>
      <c r="E332" s="205"/>
      <c r="F332" s="204"/>
      <c r="G332" s="285"/>
      <c r="H332" s="164" t="s">
        <v>468</v>
      </c>
      <c r="I332" s="2"/>
      <c r="J332" s="2"/>
      <c r="K332" s="2"/>
      <c r="L332" s="2"/>
      <c r="M332" s="2"/>
      <c r="N332" s="2"/>
      <c r="O332" s="2"/>
      <c r="P332" s="2"/>
      <c r="Q332" s="2"/>
      <c r="R332" s="2"/>
      <c r="S332" s="2"/>
      <c r="T332" s="2"/>
      <c r="U332" s="2"/>
      <c r="V332" s="2"/>
      <c r="W332" s="2"/>
      <c r="X332" s="2"/>
      <c r="Y332" s="2"/>
      <c r="Z332" s="2"/>
    </row>
    <row r="333" spans="1:26" ht="27" customHeight="1" x14ac:dyDescent="0.3">
      <c r="A333" s="2"/>
      <c r="B333" s="192"/>
      <c r="C333" s="192"/>
      <c r="D333" s="204"/>
      <c r="E333" s="205"/>
      <c r="F333" s="204"/>
      <c r="G333" s="285"/>
      <c r="H333" s="173" t="s">
        <v>469</v>
      </c>
      <c r="I333" s="2"/>
      <c r="J333" s="2"/>
      <c r="K333" s="2"/>
      <c r="L333" s="2"/>
      <c r="M333" s="2"/>
      <c r="N333" s="2"/>
      <c r="O333" s="2"/>
      <c r="P333" s="2"/>
      <c r="Q333" s="2"/>
      <c r="R333" s="2"/>
      <c r="S333" s="2"/>
      <c r="T333" s="2"/>
      <c r="U333" s="2"/>
      <c r="V333" s="2"/>
      <c r="W333" s="2"/>
      <c r="X333" s="2"/>
      <c r="Y333" s="2"/>
      <c r="Z333" s="2"/>
    </row>
    <row r="334" spans="1:26" ht="44.25" customHeight="1" x14ac:dyDescent="0.3">
      <c r="A334" s="2"/>
      <c r="B334" s="192"/>
      <c r="C334" s="192"/>
      <c r="D334" s="204"/>
      <c r="E334" s="205"/>
      <c r="F334" s="204"/>
      <c r="G334" s="285"/>
      <c r="H334" s="164" t="s">
        <v>470</v>
      </c>
      <c r="I334" s="2"/>
      <c r="J334" s="2"/>
      <c r="K334" s="2"/>
      <c r="L334" s="2"/>
      <c r="M334" s="2"/>
      <c r="N334" s="2"/>
      <c r="O334" s="2"/>
      <c r="P334" s="2"/>
      <c r="Q334" s="2"/>
      <c r="R334" s="2"/>
      <c r="S334" s="2"/>
      <c r="T334" s="2"/>
      <c r="U334" s="2"/>
      <c r="V334" s="2"/>
      <c r="W334" s="2"/>
      <c r="X334" s="2"/>
      <c r="Y334" s="2"/>
      <c r="Z334" s="2"/>
    </row>
    <row r="335" spans="1:26" ht="30" customHeight="1" x14ac:dyDescent="0.3">
      <c r="A335" s="2"/>
      <c r="B335" s="193"/>
      <c r="C335" s="193"/>
      <c r="D335" s="206"/>
      <c r="E335" s="208"/>
      <c r="F335" s="206"/>
      <c r="G335" s="251"/>
      <c r="H335" s="174" t="s">
        <v>569</v>
      </c>
      <c r="I335" s="2"/>
      <c r="J335" s="2"/>
      <c r="K335" s="2"/>
      <c r="L335" s="2"/>
      <c r="M335" s="2"/>
      <c r="N335" s="2"/>
      <c r="O335" s="2"/>
      <c r="P335" s="2"/>
      <c r="Q335" s="2"/>
      <c r="R335" s="2"/>
      <c r="S335" s="2"/>
      <c r="T335" s="2"/>
      <c r="U335" s="2"/>
      <c r="V335" s="2"/>
      <c r="W335" s="2"/>
      <c r="X335" s="2"/>
      <c r="Y335" s="2"/>
      <c r="Z335" s="2"/>
    </row>
    <row r="336" spans="1:26" ht="408.75" customHeight="1" x14ac:dyDescent="0.3">
      <c r="A336" s="2"/>
      <c r="B336" s="292" t="s">
        <v>471</v>
      </c>
      <c r="C336" s="186"/>
      <c r="D336" s="186"/>
      <c r="E336" s="260"/>
      <c r="F336" s="293"/>
      <c r="G336" s="200"/>
      <c r="H336" s="201"/>
      <c r="I336" s="2"/>
      <c r="J336" s="2"/>
      <c r="K336" s="2"/>
      <c r="L336" s="2"/>
      <c r="M336" s="2"/>
      <c r="N336" s="2"/>
      <c r="O336" s="2"/>
      <c r="P336" s="2"/>
      <c r="Q336" s="2"/>
      <c r="R336" s="2"/>
      <c r="S336" s="2"/>
      <c r="T336" s="2"/>
      <c r="U336" s="2"/>
      <c r="V336" s="2"/>
      <c r="W336" s="2"/>
      <c r="X336" s="2"/>
      <c r="Y336" s="2"/>
      <c r="Z336" s="2"/>
    </row>
    <row r="337" spans="1:26" ht="15.75" customHeight="1" x14ac:dyDescent="0.3">
      <c r="A337" s="2"/>
      <c r="B337" s="33"/>
      <c r="C337" s="33"/>
      <c r="D337" s="33"/>
      <c r="E337" s="33"/>
      <c r="F337" s="33"/>
      <c r="G337" s="33"/>
      <c r="H337" s="33"/>
      <c r="I337" s="4"/>
      <c r="J337" s="4"/>
      <c r="K337" s="4"/>
      <c r="L337" s="4"/>
      <c r="M337" s="4"/>
      <c r="N337" s="4"/>
      <c r="O337" s="4"/>
      <c r="P337" s="4"/>
      <c r="Q337" s="4"/>
      <c r="R337" s="4"/>
      <c r="S337" s="4"/>
      <c r="T337" s="4"/>
      <c r="U337" s="4"/>
      <c r="V337" s="4"/>
      <c r="W337" s="4"/>
      <c r="X337" s="4"/>
      <c r="Y337" s="4"/>
      <c r="Z337" s="4"/>
    </row>
    <row r="338" spans="1:26" ht="15.75" customHeight="1" x14ac:dyDescent="0.3">
      <c r="A338" s="2"/>
      <c r="B338" s="188" t="s">
        <v>472</v>
      </c>
      <c r="C338" s="186"/>
      <c r="D338" s="186"/>
      <c r="E338" s="186"/>
      <c r="F338" s="186"/>
      <c r="G338" s="186"/>
      <c r="H338" s="187"/>
      <c r="I338" s="2"/>
      <c r="J338" s="2"/>
      <c r="K338" s="2"/>
      <c r="L338" s="2"/>
      <c r="M338" s="2"/>
      <c r="N338" s="2"/>
      <c r="O338" s="2"/>
      <c r="P338" s="2"/>
      <c r="Q338" s="2"/>
      <c r="R338" s="2"/>
      <c r="S338" s="2"/>
      <c r="T338" s="2"/>
      <c r="U338" s="2"/>
      <c r="V338" s="2"/>
      <c r="W338" s="2"/>
      <c r="X338" s="2"/>
      <c r="Y338" s="2"/>
      <c r="Z338" s="2"/>
    </row>
    <row r="339" spans="1:26" ht="75" customHeight="1" x14ac:dyDescent="0.3">
      <c r="A339" s="2"/>
      <c r="B339" s="165" t="s">
        <v>473</v>
      </c>
      <c r="C339" s="165" t="s">
        <v>474</v>
      </c>
      <c r="D339" s="165" t="s">
        <v>475</v>
      </c>
      <c r="E339" s="165" t="s">
        <v>476</v>
      </c>
      <c r="F339" s="294" t="s">
        <v>477</v>
      </c>
      <c r="G339" s="211"/>
      <c r="H339" s="165" t="s">
        <v>478</v>
      </c>
      <c r="I339" s="2"/>
      <c r="J339" s="2"/>
      <c r="K339" s="2"/>
      <c r="L339" s="2"/>
      <c r="M339" s="2"/>
      <c r="N339" s="2"/>
      <c r="O339" s="2"/>
      <c r="P339" s="2"/>
      <c r="Q339" s="2"/>
      <c r="R339" s="2"/>
      <c r="S339" s="2"/>
      <c r="T339" s="2"/>
      <c r="U339" s="2"/>
      <c r="V339" s="2"/>
      <c r="W339" s="2"/>
      <c r="X339" s="2"/>
      <c r="Y339" s="2"/>
      <c r="Z339" s="2"/>
    </row>
    <row r="340" spans="1:26" ht="42.75" customHeight="1" x14ac:dyDescent="0.3">
      <c r="A340" s="2"/>
      <c r="B340" s="266" t="s">
        <v>479</v>
      </c>
      <c r="C340" s="186"/>
      <c r="D340" s="186"/>
      <c r="E340" s="186"/>
      <c r="F340" s="186"/>
      <c r="G340" s="186"/>
      <c r="H340" s="187"/>
      <c r="I340" s="2"/>
      <c r="J340" s="2"/>
      <c r="K340" s="2"/>
      <c r="L340" s="2"/>
      <c r="M340" s="2"/>
      <c r="N340" s="2"/>
      <c r="O340" s="2"/>
      <c r="P340" s="2"/>
      <c r="Q340" s="2"/>
      <c r="R340" s="2"/>
      <c r="S340" s="2"/>
      <c r="T340" s="2"/>
      <c r="U340" s="2"/>
      <c r="V340" s="2"/>
      <c r="W340" s="2"/>
      <c r="X340" s="2"/>
      <c r="Y340" s="2"/>
      <c r="Z340" s="2"/>
    </row>
    <row r="341" spans="1:26" ht="15.75" customHeight="1" x14ac:dyDescent="0.3">
      <c r="A341" s="2"/>
      <c r="B341" s="166"/>
      <c r="C341" s="167"/>
      <c r="D341" s="167"/>
      <c r="E341" s="167"/>
      <c r="F341" s="167"/>
      <c r="G341" s="167"/>
      <c r="H341" s="168"/>
      <c r="I341" s="2"/>
      <c r="J341" s="2"/>
      <c r="K341" s="2"/>
      <c r="L341" s="2"/>
      <c r="M341" s="2"/>
      <c r="N341" s="2"/>
      <c r="O341" s="2"/>
      <c r="P341" s="2"/>
      <c r="Q341" s="2"/>
      <c r="R341" s="2"/>
      <c r="S341" s="2"/>
      <c r="T341" s="2"/>
      <c r="U341" s="2"/>
      <c r="V341" s="2"/>
      <c r="W341" s="2"/>
      <c r="X341" s="2"/>
      <c r="Y341" s="2"/>
      <c r="Z341" s="2"/>
    </row>
    <row r="342" spans="1:26" ht="19.5" customHeight="1" x14ac:dyDescent="0.3">
      <c r="A342" s="2"/>
      <c r="B342" s="273" t="s">
        <v>480</v>
      </c>
      <c r="C342" s="186"/>
      <c r="D342" s="186"/>
      <c r="E342" s="186"/>
      <c r="F342" s="186"/>
      <c r="G342" s="186"/>
      <c r="H342" s="187"/>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58" t="s">
        <v>481</v>
      </c>
      <c r="C343" s="186"/>
      <c r="D343" s="186"/>
      <c r="E343" s="186"/>
      <c r="F343" s="186"/>
      <c r="G343" s="186"/>
      <c r="H343" s="187"/>
      <c r="I343" s="2"/>
      <c r="J343" s="2"/>
      <c r="K343" s="2"/>
      <c r="L343" s="2"/>
      <c r="M343" s="2"/>
      <c r="N343" s="2"/>
      <c r="O343" s="2"/>
      <c r="P343" s="2"/>
      <c r="Q343" s="2"/>
      <c r="R343" s="2"/>
      <c r="S343" s="2"/>
      <c r="T343" s="2"/>
      <c r="U343" s="2"/>
      <c r="V343" s="2"/>
      <c r="W343" s="2"/>
      <c r="X343" s="2"/>
      <c r="Y343" s="2"/>
      <c r="Z343" s="2"/>
    </row>
    <row r="344" spans="1:26" ht="31.5" customHeight="1" x14ac:dyDescent="0.3">
      <c r="A344" s="2"/>
      <c r="B344" s="189" t="s">
        <v>482</v>
      </c>
      <c r="C344" s="187"/>
      <c r="D344" s="189" t="s">
        <v>483</v>
      </c>
      <c r="E344" s="187"/>
      <c r="F344" s="189" t="s">
        <v>484</v>
      </c>
      <c r="G344" s="186"/>
      <c r="H344" s="187"/>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52">
        <v>1</v>
      </c>
      <c r="C345" s="187"/>
      <c r="D345" s="252" t="s">
        <v>485</v>
      </c>
      <c r="E345" s="187"/>
      <c r="F345" s="254" t="s">
        <v>60</v>
      </c>
      <c r="G345" s="255"/>
      <c r="H345" s="256"/>
      <c r="I345" s="2"/>
      <c r="J345" s="2"/>
      <c r="K345" s="2"/>
      <c r="L345" s="2"/>
      <c r="M345" s="2"/>
      <c r="N345" s="2"/>
      <c r="O345" s="2"/>
      <c r="P345" s="2"/>
      <c r="Q345" s="2"/>
      <c r="R345" s="2"/>
      <c r="S345" s="2"/>
      <c r="T345" s="2"/>
      <c r="U345" s="2"/>
      <c r="V345" s="2"/>
      <c r="W345" s="2"/>
      <c r="X345" s="2"/>
      <c r="Y345" s="2"/>
      <c r="Z345" s="2"/>
    </row>
    <row r="346" spans="1:26" ht="15.75" customHeight="1" x14ac:dyDescent="0.3">
      <c r="A346" s="2"/>
      <c r="B346" s="32"/>
      <c r="C346" s="33"/>
      <c r="D346" s="33"/>
      <c r="E346" s="33"/>
      <c r="F346" s="33"/>
      <c r="G346" s="33"/>
      <c r="H346" s="33"/>
      <c r="I346" s="2"/>
      <c r="J346" s="2"/>
      <c r="K346" s="2"/>
      <c r="L346" s="2"/>
      <c r="M346" s="2"/>
      <c r="N346" s="2"/>
      <c r="O346" s="2"/>
      <c r="P346" s="2"/>
      <c r="Q346" s="2"/>
      <c r="R346" s="2"/>
      <c r="S346" s="2"/>
      <c r="T346" s="2"/>
      <c r="U346" s="2"/>
      <c r="V346" s="2"/>
      <c r="W346" s="2"/>
      <c r="X346" s="2"/>
      <c r="Y346" s="2"/>
      <c r="Z346" s="2"/>
    </row>
    <row r="347" spans="1:26" ht="15.75" customHeight="1" x14ac:dyDescent="0.3">
      <c r="A347" s="2"/>
      <c r="B347" s="188" t="s">
        <v>486</v>
      </c>
      <c r="C347" s="186"/>
      <c r="D347" s="186"/>
      <c r="E347" s="186"/>
      <c r="F347" s="186"/>
      <c r="G347" s="186"/>
      <c r="H347" s="187"/>
      <c r="I347" s="2"/>
      <c r="J347" s="2"/>
      <c r="K347" s="2"/>
      <c r="L347" s="2"/>
      <c r="M347" s="2"/>
      <c r="N347" s="2"/>
      <c r="O347" s="2"/>
      <c r="P347" s="2"/>
      <c r="Q347" s="2"/>
      <c r="R347" s="2"/>
      <c r="S347" s="2"/>
      <c r="T347" s="2"/>
      <c r="U347" s="2"/>
      <c r="V347" s="2"/>
      <c r="W347" s="2"/>
      <c r="X347" s="2"/>
      <c r="Y347" s="2"/>
      <c r="Z347" s="2"/>
    </row>
    <row r="348" spans="1:26" ht="15.75" customHeight="1" x14ac:dyDescent="0.3">
      <c r="A348" s="2"/>
      <c r="B348" s="34" t="s">
        <v>487</v>
      </c>
      <c r="C348" s="34" t="s">
        <v>488</v>
      </c>
      <c r="D348" s="189" t="s">
        <v>489</v>
      </c>
      <c r="E348" s="187"/>
      <c r="F348" s="34" t="s">
        <v>490</v>
      </c>
      <c r="G348" s="189" t="s">
        <v>491</v>
      </c>
      <c r="H348" s="187"/>
      <c r="I348" s="2"/>
      <c r="J348" s="2"/>
      <c r="K348" s="2"/>
      <c r="L348" s="2"/>
      <c r="M348" s="2"/>
      <c r="N348" s="2"/>
      <c r="O348" s="2"/>
      <c r="P348" s="2"/>
      <c r="Q348" s="2"/>
      <c r="R348" s="2"/>
      <c r="S348" s="2"/>
      <c r="T348" s="2"/>
      <c r="U348" s="2"/>
      <c r="V348" s="2"/>
      <c r="W348" s="2"/>
      <c r="X348" s="2"/>
      <c r="Y348" s="2"/>
      <c r="Z348" s="2"/>
    </row>
    <row r="349" spans="1:26" ht="54" customHeight="1" x14ac:dyDescent="0.3">
      <c r="A349" s="2"/>
      <c r="B349" s="35" t="s">
        <v>492</v>
      </c>
      <c r="C349" s="35">
        <v>1</v>
      </c>
      <c r="D349" s="290" t="s">
        <v>493</v>
      </c>
      <c r="E349" s="260"/>
      <c r="F349" s="36" t="s">
        <v>493</v>
      </c>
      <c r="G349" s="291" t="s">
        <v>494</v>
      </c>
      <c r="H349" s="256"/>
      <c r="I349" s="2"/>
      <c r="J349" s="2"/>
      <c r="K349" s="2"/>
      <c r="L349" s="2"/>
      <c r="M349" s="2"/>
      <c r="N349" s="2"/>
      <c r="O349" s="2"/>
      <c r="P349" s="2"/>
      <c r="Q349" s="2"/>
      <c r="R349" s="2"/>
      <c r="S349" s="2"/>
      <c r="T349" s="2"/>
      <c r="U349" s="2"/>
      <c r="V349" s="2"/>
      <c r="W349" s="2"/>
      <c r="X349" s="2"/>
      <c r="Y349" s="2"/>
      <c r="Z349" s="2"/>
    </row>
    <row r="350" spans="1:26" ht="15.75" customHeight="1" x14ac:dyDescent="0.3">
      <c r="A350" s="2"/>
      <c r="B350" s="37"/>
      <c r="C350" s="37"/>
      <c r="D350" s="37"/>
      <c r="E350" s="37"/>
      <c r="F350" s="38"/>
      <c r="G350" s="38"/>
      <c r="H350" s="38"/>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73" t="s">
        <v>495</v>
      </c>
      <c r="C351" s="186"/>
      <c r="D351" s="186"/>
      <c r="E351" s="186"/>
      <c r="F351" s="186"/>
      <c r="G351" s="186"/>
      <c r="H351" s="187"/>
      <c r="I351" s="2"/>
      <c r="J351" s="2"/>
      <c r="K351" s="2"/>
      <c r="L351" s="2"/>
      <c r="M351" s="2"/>
      <c r="N351" s="2"/>
      <c r="O351" s="2"/>
      <c r="P351" s="2"/>
      <c r="Q351" s="2"/>
      <c r="R351" s="2"/>
      <c r="S351" s="2"/>
      <c r="T351" s="2"/>
      <c r="U351" s="2"/>
      <c r="V351" s="2"/>
      <c r="W351" s="2"/>
      <c r="X351" s="2"/>
      <c r="Y351" s="2"/>
      <c r="Z351" s="2"/>
    </row>
    <row r="352" spans="1:26" ht="15.75" customHeight="1" x14ac:dyDescent="0.3">
      <c r="A352" s="2"/>
      <c r="B352" s="188" t="s">
        <v>496</v>
      </c>
      <c r="C352" s="186"/>
      <c r="D352" s="186"/>
      <c r="E352" s="186"/>
      <c r="F352" s="186"/>
      <c r="G352" s="186"/>
      <c r="H352" s="187"/>
      <c r="I352" s="2"/>
      <c r="J352" s="2"/>
      <c r="K352" s="2"/>
      <c r="L352" s="2"/>
      <c r="M352" s="2"/>
      <c r="N352" s="2"/>
      <c r="O352" s="2"/>
      <c r="P352" s="2"/>
      <c r="Q352" s="2"/>
      <c r="R352" s="2"/>
      <c r="S352" s="2"/>
      <c r="T352" s="2"/>
      <c r="U352" s="2"/>
      <c r="V352" s="2"/>
      <c r="W352" s="2"/>
      <c r="X352" s="2"/>
      <c r="Y352" s="2"/>
      <c r="Z352" s="2"/>
    </row>
    <row r="353" spans="1:26" ht="15.75" customHeight="1" x14ac:dyDescent="0.3">
      <c r="A353" s="2"/>
      <c r="B353" s="34" t="s">
        <v>497</v>
      </c>
      <c r="C353" s="34" t="s">
        <v>498</v>
      </c>
      <c r="D353" s="189" t="s">
        <v>88</v>
      </c>
      <c r="E353" s="187"/>
      <c r="F353" s="34" t="s">
        <v>499</v>
      </c>
      <c r="G353" s="189" t="s">
        <v>500</v>
      </c>
      <c r="H353" s="187"/>
      <c r="I353" s="2"/>
      <c r="J353" s="2"/>
      <c r="K353" s="2"/>
      <c r="L353" s="2"/>
      <c r="M353" s="2"/>
      <c r="N353" s="2"/>
      <c r="O353" s="2"/>
      <c r="P353" s="2"/>
      <c r="Q353" s="2"/>
      <c r="R353" s="2"/>
      <c r="S353" s="2"/>
      <c r="T353" s="2"/>
      <c r="U353" s="2"/>
      <c r="V353" s="2"/>
      <c r="W353" s="2"/>
      <c r="X353" s="2"/>
      <c r="Y353" s="2"/>
      <c r="Z353" s="2"/>
    </row>
    <row r="354" spans="1:26" ht="40.5" customHeight="1" x14ac:dyDescent="0.3">
      <c r="A354" s="2"/>
      <c r="B354" s="39">
        <v>17660</v>
      </c>
      <c r="C354" s="39" t="s">
        <v>501</v>
      </c>
      <c r="D354" s="298" t="s">
        <v>502</v>
      </c>
      <c r="E354" s="187"/>
      <c r="F354" s="40" t="s">
        <v>503</v>
      </c>
      <c r="G354" s="254" t="s">
        <v>504</v>
      </c>
      <c r="H354" s="256"/>
      <c r="I354" s="2"/>
      <c r="J354" s="2"/>
      <c r="K354" s="2"/>
      <c r="L354" s="2"/>
      <c r="M354" s="2"/>
      <c r="N354" s="2"/>
      <c r="O354" s="2"/>
      <c r="P354" s="2"/>
      <c r="Q354" s="2"/>
      <c r="R354" s="2"/>
      <c r="S354" s="2"/>
      <c r="T354" s="2"/>
      <c r="U354" s="2"/>
      <c r="V354" s="2"/>
      <c r="W354" s="2"/>
      <c r="X354" s="2"/>
      <c r="Y354" s="2"/>
      <c r="Z354" s="2"/>
    </row>
    <row r="355" spans="1:26" ht="40.5" customHeight="1" x14ac:dyDescent="0.3">
      <c r="A355" s="2"/>
      <c r="B355" s="41">
        <v>17843</v>
      </c>
      <c r="C355" s="42">
        <v>45554</v>
      </c>
      <c r="D355" s="298" t="s">
        <v>502</v>
      </c>
      <c r="E355" s="187"/>
      <c r="F355" s="40" t="s">
        <v>503</v>
      </c>
      <c r="G355" s="254" t="s">
        <v>505</v>
      </c>
      <c r="H355" s="256"/>
      <c r="I355" s="2"/>
      <c r="J355" s="2"/>
      <c r="K355" s="2"/>
      <c r="L355" s="2"/>
      <c r="M355" s="2"/>
      <c r="N355" s="2"/>
      <c r="O355" s="2"/>
      <c r="P355" s="2"/>
      <c r="Q355" s="2"/>
      <c r="R355" s="2"/>
      <c r="S355" s="2"/>
      <c r="T355" s="2"/>
      <c r="U355" s="2"/>
      <c r="V355" s="2"/>
      <c r="W355" s="2"/>
      <c r="X355" s="2"/>
      <c r="Y355" s="2"/>
      <c r="Z355" s="2"/>
    </row>
    <row r="356" spans="1:26" ht="15.75" customHeight="1" x14ac:dyDescent="0.3">
      <c r="A356" s="2"/>
      <c r="B356" s="43"/>
      <c r="C356" s="33"/>
      <c r="D356" s="43"/>
      <c r="E356" s="43"/>
      <c r="F356" s="33"/>
      <c r="G356" s="33"/>
      <c r="H356" s="33"/>
      <c r="I356" s="4"/>
      <c r="J356" s="4"/>
      <c r="K356" s="4"/>
      <c r="L356" s="4"/>
      <c r="M356" s="4"/>
      <c r="N356" s="4"/>
      <c r="O356" s="4"/>
      <c r="P356" s="4"/>
      <c r="Q356" s="4"/>
      <c r="R356" s="4"/>
      <c r="S356" s="4"/>
      <c r="T356" s="4"/>
      <c r="U356" s="4"/>
      <c r="V356" s="4"/>
      <c r="W356" s="4"/>
      <c r="X356" s="4"/>
      <c r="Y356" s="4"/>
      <c r="Z356" s="4"/>
    </row>
    <row r="357" spans="1:26" ht="15.75" customHeight="1" x14ac:dyDescent="0.3">
      <c r="A357" s="2"/>
      <c r="B357" s="282" t="s">
        <v>506</v>
      </c>
      <c r="C357" s="186"/>
      <c r="D357" s="186"/>
      <c r="E357" s="186"/>
      <c r="F357" s="186"/>
      <c r="G357" s="186"/>
      <c r="H357" s="187"/>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58" t="s">
        <v>507</v>
      </c>
      <c r="C358" s="186"/>
      <c r="D358" s="186"/>
      <c r="E358" s="186"/>
      <c r="F358" s="186"/>
      <c r="G358" s="186"/>
      <c r="H358" s="187"/>
      <c r="I358" s="2"/>
      <c r="J358" s="2"/>
      <c r="K358" s="2"/>
      <c r="L358" s="2"/>
      <c r="M358" s="2"/>
      <c r="N358" s="2"/>
      <c r="O358" s="2"/>
      <c r="P358" s="2"/>
      <c r="Q358" s="2"/>
      <c r="R358" s="2"/>
      <c r="S358" s="2"/>
      <c r="T358" s="2"/>
      <c r="U358" s="2"/>
      <c r="V358" s="2"/>
      <c r="W358" s="2"/>
      <c r="X358" s="2"/>
      <c r="Y358" s="2"/>
      <c r="Z358" s="2"/>
    </row>
    <row r="359" spans="1:26" ht="15.75" customHeight="1" x14ac:dyDescent="0.3">
      <c r="A359" s="2"/>
      <c r="B359" s="189" t="s">
        <v>508</v>
      </c>
      <c r="C359" s="186"/>
      <c r="D359" s="186"/>
      <c r="E359" s="186"/>
      <c r="F359" s="186"/>
      <c r="G359" s="186"/>
      <c r="H359" s="187"/>
      <c r="I359" s="2"/>
      <c r="J359" s="2"/>
      <c r="K359" s="2"/>
      <c r="L359" s="2"/>
      <c r="M359" s="2"/>
      <c r="N359" s="2"/>
      <c r="O359" s="2"/>
      <c r="P359" s="2"/>
      <c r="Q359" s="2"/>
      <c r="R359" s="2"/>
      <c r="S359" s="2"/>
      <c r="T359" s="2"/>
      <c r="U359" s="2"/>
      <c r="V359" s="2"/>
      <c r="W359" s="2"/>
      <c r="X359" s="2"/>
      <c r="Y359" s="2"/>
      <c r="Z359" s="2"/>
    </row>
    <row r="360" spans="1:26" ht="15.75" customHeight="1" x14ac:dyDescent="0.3">
      <c r="A360" s="2"/>
      <c r="B360" s="44" t="s">
        <v>509</v>
      </c>
      <c r="C360" s="44" t="s">
        <v>510</v>
      </c>
      <c r="D360" s="189" t="s">
        <v>88</v>
      </c>
      <c r="E360" s="186"/>
      <c r="F360" s="187"/>
      <c r="G360" s="189" t="s">
        <v>511</v>
      </c>
      <c r="H360" s="187"/>
      <c r="I360" s="2"/>
      <c r="J360" s="2"/>
      <c r="K360" s="2"/>
      <c r="L360" s="2"/>
      <c r="M360" s="2"/>
      <c r="N360" s="2"/>
      <c r="O360" s="2"/>
      <c r="P360" s="2"/>
      <c r="Q360" s="2"/>
      <c r="R360" s="2"/>
      <c r="S360" s="2"/>
      <c r="T360" s="2"/>
      <c r="U360" s="2"/>
      <c r="V360" s="2"/>
      <c r="W360" s="2"/>
      <c r="X360" s="2"/>
      <c r="Y360" s="2"/>
      <c r="Z360" s="2"/>
    </row>
    <row r="361" spans="1:26" ht="30" customHeight="1" x14ac:dyDescent="0.3">
      <c r="A361" s="2"/>
      <c r="B361" s="39" t="s">
        <v>512</v>
      </c>
      <c r="C361" s="42">
        <v>45530</v>
      </c>
      <c r="D361" s="190" t="s">
        <v>513</v>
      </c>
      <c r="E361" s="186"/>
      <c r="F361" s="187"/>
      <c r="G361" s="297" t="s">
        <v>514</v>
      </c>
      <c r="H361" s="256"/>
      <c r="I361" s="2"/>
      <c r="J361" s="2"/>
      <c r="K361" s="2"/>
      <c r="L361" s="2"/>
      <c r="M361" s="2"/>
      <c r="N361" s="2"/>
      <c r="O361" s="2"/>
      <c r="P361" s="2"/>
      <c r="Q361" s="2"/>
      <c r="R361" s="2"/>
      <c r="S361" s="2"/>
      <c r="T361" s="2"/>
      <c r="U361" s="2"/>
      <c r="V361" s="2"/>
      <c r="W361" s="2"/>
      <c r="X361" s="2"/>
      <c r="Y361" s="2"/>
      <c r="Z361" s="2"/>
    </row>
    <row r="362" spans="1:26" ht="30" customHeight="1" x14ac:dyDescent="0.3">
      <c r="A362" s="2"/>
      <c r="B362" s="39" t="s">
        <v>515</v>
      </c>
      <c r="C362" s="42">
        <v>45561</v>
      </c>
      <c r="D362" s="190" t="s">
        <v>516</v>
      </c>
      <c r="E362" s="186"/>
      <c r="F362" s="187"/>
      <c r="G362" s="297" t="s">
        <v>517</v>
      </c>
      <c r="H362" s="256"/>
      <c r="I362" s="2"/>
      <c r="J362" s="2"/>
      <c r="K362" s="2"/>
      <c r="L362" s="2"/>
      <c r="M362" s="2"/>
      <c r="N362" s="2"/>
      <c r="O362" s="2"/>
      <c r="P362" s="2"/>
      <c r="Q362" s="2"/>
      <c r="R362" s="2"/>
      <c r="S362" s="2"/>
      <c r="T362" s="2"/>
      <c r="U362" s="2"/>
      <c r="V362" s="2"/>
      <c r="W362" s="2"/>
      <c r="X362" s="2"/>
      <c r="Y362" s="2"/>
      <c r="Z362" s="2"/>
    </row>
    <row r="363" spans="1:26" ht="15.75" customHeight="1" x14ac:dyDescent="0.3">
      <c r="A363" s="2"/>
      <c r="B363" s="38"/>
      <c r="C363" s="38"/>
      <c r="D363" s="38"/>
      <c r="E363" s="38"/>
      <c r="F363" s="38"/>
      <c r="G363" s="38"/>
      <c r="H363" s="38"/>
      <c r="I363" s="2"/>
      <c r="J363" s="2"/>
      <c r="K363" s="2"/>
      <c r="L363" s="2"/>
      <c r="M363" s="2"/>
      <c r="N363" s="2"/>
      <c r="O363" s="2"/>
      <c r="P363" s="2"/>
      <c r="Q363" s="2"/>
      <c r="R363" s="2"/>
      <c r="S363" s="2"/>
      <c r="T363" s="2"/>
      <c r="U363" s="2"/>
      <c r="V363" s="2"/>
      <c r="W363" s="2"/>
      <c r="X363" s="2"/>
      <c r="Y363" s="2"/>
      <c r="Z363" s="2"/>
    </row>
    <row r="364" spans="1:26" ht="15.75" customHeight="1" x14ac:dyDescent="0.3">
      <c r="A364" s="2"/>
      <c r="B364" s="189" t="s">
        <v>518</v>
      </c>
      <c r="C364" s="186"/>
      <c r="D364" s="186"/>
      <c r="E364" s="186"/>
      <c r="F364" s="186"/>
      <c r="G364" s="186"/>
      <c r="H364" s="187"/>
      <c r="I364" s="3"/>
      <c r="J364" s="3"/>
      <c r="K364" s="3"/>
      <c r="L364" s="3"/>
      <c r="M364" s="3"/>
      <c r="N364" s="3"/>
      <c r="O364" s="3"/>
      <c r="P364" s="3"/>
      <c r="Q364" s="3"/>
      <c r="R364" s="3"/>
      <c r="S364" s="3"/>
      <c r="T364" s="3"/>
      <c r="U364" s="3"/>
      <c r="V364" s="3"/>
      <c r="W364" s="3"/>
      <c r="X364" s="3"/>
      <c r="Y364" s="3"/>
      <c r="Z364" s="3"/>
    </row>
    <row r="365" spans="1:26" ht="15.75" customHeight="1" x14ac:dyDescent="0.3">
      <c r="A365" s="2"/>
      <c r="B365" s="44" t="s">
        <v>509</v>
      </c>
      <c r="C365" s="44" t="s">
        <v>510</v>
      </c>
      <c r="D365" s="189" t="s">
        <v>88</v>
      </c>
      <c r="E365" s="186"/>
      <c r="F365" s="187"/>
      <c r="G365" s="189" t="s">
        <v>511</v>
      </c>
      <c r="H365" s="187"/>
      <c r="I365" s="3"/>
      <c r="J365" s="3"/>
      <c r="K365" s="3"/>
      <c r="L365" s="3"/>
      <c r="M365" s="3"/>
      <c r="N365" s="3"/>
      <c r="O365" s="3"/>
      <c r="P365" s="3"/>
      <c r="Q365" s="3"/>
      <c r="R365" s="3"/>
      <c r="S365" s="3"/>
      <c r="T365" s="3"/>
      <c r="U365" s="3"/>
      <c r="V365" s="3"/>
      <c r="W365" s="3"/>
      <c r="X365" s="3"/>
      <c r="Y365" s="3"/>
      <c r="Z365" s="3"/>
    </row>
    <row r="366" spans="1:26" ht="15.75" customHeight="1" x14ac:dyDescent="0.3">
      <c r="A366" s="2"/>
      <c r="B366" s="39" t="s">
        <v>519</v>
      </c>
      <c r="C366" s="42">
        <v>45492</v>
      </c>
      <c r="D366" s="190" t="s">
        <v>520</v>
      </c>
      <c r="E366" s="186"/>
      <c r="F366" s="187"/>
      <c r="G366" s="297" t="s">
        <v>521</v>
      </c>
      <c r="H366" s="256"/>
      <c r="I366" s="2"/>
      <c r="J366" s="2"/>
      <c r="K366" s="2"/>
      <c r="L366" s="2"/>
      <c r="M366" s="2"/>
      <c r="N366" s="2"/>
      <c r="O366" s="2"/>
      <c r="P366" s="2"/>
      <c r="Q366" s="2"/>
      <c r="R366" s="2"/>
      <c r="S366" s="2"/>
      <c r="T366" s="2"/>
      <c r="U366" s="2"/>
      <c r="V366" s="2"/>
      <c r="W366" s="2"/>
      <c r="X366" s="2"/>
      <c r="Y366" s="2"/>
      <c r="Z366" s="2"/>
    </row>
    <row r="367" spans="1:26" ht="15.75" customHeight="1" x14ac:dyDescent="0.3">
      <c r="A367" s="2"/>
      <c r="B367" s="39" t="s">
        <v>522</v>
      </c>
      <c r="C367" s="42">
        <v>45555</v>
      </c>
      <c r="D367" s="190" t="s">
        <v>523</v>
      </c>
      <c r="E367" s="186"/>
      <c r="F367" s="187"/>
      <c r="G367" s="297" t="s">
        <v>524</v>
      </c>
      <c r="H367" s="256"/>
      <c r="I367" s="2"/>
      <c r="J367" s="2"/>
      <c r="K367" s="2"/>
      <c r="L367" s="2"/>
      <c r="M367" s="2"/>
      <c r="N367" s="2"/>
      <c r="O367" s="2"/>
      <c r="P367" s="2"/>
      <c r="Q367" s="2"/>
      <c r="R367" s="2"/>
      <c r="S367" s="2"/>
      <c r="T367" s="2"/>
      <c r="U367" s="2"/>
      <c r="V367" s="2"/>
      <c r="W367" s="2"/>
      <c r="X367" s="2"/>
      <c r="Y367" s="2"/>
      <c r="Z367" s="2"/>
    </row>
    <row r="368" spans="1:26" ht="15.75" customHeight="1" x14ac:dyDescent="0.3">
      <c r="A368" s="2"/>
      <c r="B368" s="39" t="s">
        <v>525</v>
      </c>
      <c r="C368" s="42">
        <v>45561</v>
      </c>
      <c r="D368" s="190" t="s">
        <v>526</v>
      </c>
      <c r="E368" s="186"/>
      <c r="F368" s="187"/>
      <c r="G368" s="297" t="s">
        <v>527</v>
      </c>
      <c r="H368" s="256"/>
      <c r="I368" s="2"/>
      <c r="J368" s="2"/>
      <c r="K368" s="2"/>
      <c r="L368" s="2"/>
      <c r="M368" s="2"/>
      <c r="N368" s="2"/>
      <c r="O368" s="2"/>
      <c r="P368" s="2"/>
      <c r="Q368" s="2"/>
      <c r="R368" s="2"/>
      <c r="S368" s="2"/>
      <c r="T368" s="2"/>
      <c r="U368" s="2"/>
      <c r="V368" s="2"/>
      <c r="W368" s="2"/>
      <c r="X368" s="2"/>
      <c r="Y368" s="2"/>
      <c r="Z368" s="2"/>
    </row>
    <row r="369" spans="1:26" ht="15.75" customHeight="1" x14ac:dyDescent="0.3">
      <c r="A369" s="2"/>
      <c r="B369" s="38"/>
      <c r="C369" s="38"/>
      <c r="D369" s="38"/>
      <c r="E369" s="38"/>
      <c r="F369" s="38"/>
      <c r="G369" s="38"/>
      <c r="H369" s="38"/>
      <c r="I369" s="2"/>
      <c r="J369" s="2"/>
      <c r="K369" s="2"/>
      <c r="L369" s="2"/>
      <c r="M369" s="2"/>
      <c r="N369" s="2"/>
      <c r="O369" s="2"/>
      <c r="P369" s="2"/>
      <c r="Q369" s="2"/>
      <c r="R369" s="2"/>
      <c r="S369" s="2"/>
      <c r="T369" s="2"/>
      <c r="U369" s="2"/>
      <c r="V369" s="2"/>
      <c r="W369" s="2"/>
      <c r="X369" s="2"/>
      <c r="Y369" s="2"/>
      <c r="Z369" s="2"/>
    </row>
    <row r="370" spans="1:26" ht="15.75" customHeight="1" x14ac:dyDescent="0.3">
      <c r="A370" s="2"/>
      <c r="B370" s="189" t="s">
        <v>528</v>
      </c>
      <c r="C370" s="186"/>
      <c r="D370" s="186"/>
      <c r="E370" s="186"/>
      <c r="F370" s="186"/>
      <c r="G370" s="186"/>
      <c r="H370" s="187"/>
      <c r="I370" s="2"/>
      <c r="J370" s="2"/>
      <c r="K370" s="2"/>
      <c r="L370" s="2"/>
      <c r="M370" s="2"/>
      <c r="N370" s="2"/>
      <c r="O370" s="2"/>
      <c r="P370" s="2"/>
      <c r="Q370" s="2"/>
      <c r="R370" s="2"/>
      <c r="S370" s="2"/>
      <c r="T370" s="2"/>
      <c r="U370" s="2"/>
      <c r="V370" s="2"/>
      <c r="W370" s="2"/>
      <c r="X370" s="2"/>
      <c r="Y370" s="2"/>
      <c r="Z370" s="2"/>
    </row>
    <row r="371" spans="1:26" ht="15.75" customHeight="1" x14ac:dyDescent="0.3">
      <c r="A371" s="2"/>
      <c r="B371" s="44" t="s">
        <v>509</v>
      </c>
      <c r="C371" s="44" t="s">
        <v>510</v>
      </c>
      <c r="D371" s="189" t="s">
        <v>88</v>
      </c>
      <c r="E371" s="186"/>
      <c r="F371" s="187"/>
      <c r="G371" s="189" t="s">
        <v>511</v>
      </c>
      <c r="H371" s="187"/>
      <c r="I371" s="2"/>
      <c r="J371" s="2"/>
      <c r="K371" s="2"/>
      <c r="L371" s="2"/>
      <c r="M371" s="2"/>
      <c r="N371" s="2"/>
      <c r="O371" s="2"/>
      <c r="P371" s="2"/>
      <c r="Q371" s="2"/>
      <c r="R371" s="2"/>
      <c r="S371" s="2"/>
      <c r="T371" s="2"/>
      <c r="U371" s="2"/>
      <c r="V371" s="2"/>
      <c r="W371" s="2"/>
      <c r="X371" s="2"/>
      <c r="Y371" s="2"/>
      <c r="Z371" s="2"/>
    </row>
    <row r="372" spans="1:26" ht="15.75" customHeight="1" x14ac:dyDescent="0.3">
      <c r="A372" s="2"/>
      <c r="B372" s="39" t="s">
        <v>529</v>
      </c>
      <c r="C372" s="42">
        <v>45484</v>
      </c>
      <c r="D372" s="190" t="s">
        <v>530</v>
      </c>
      <c r="E372" s="186"/>
      <c r="F372" s="187"/>
      <c r="G372" s="297" t="s">
        <v>531</v>
      </c>
      <c r="H372" s="256"/>
      <c r="I372" s="2"/>
      <c r="J372" s="2"/>
      <c r="K372" s="2"/>
      <c r="L372" s="2"/>
      <c r="M372" s="2"/>
      <c r="N372" s="2"/>
      <c r="O372" s="2"/>
      <c r="P372" s="2"/>
      <c r="Q372" s="2"/>
      <c r="R372" s="2"/>
      <c r="S372" s="2"/>
      <c r="T372" s="2"/>
      <c r="U372" s="2"/>
      <c r="V372" s="2"/>
      <c r="W372" s="2"/>
      <c r="X372" s="2"/>
      <c r="Y372" s="2"/>
      <c r="Z372" s="2"/>
    </row>
    <row r="373" spans="1:26" ht="15.75" customHeight="1" x14ac:dyDescent="0.3">
      <c r="A373" s="2"/>
      <c r="B373" s="39" t="s">
        <v>532</v>
      </c>
      <c r="C373" s="42">
        <v>45548</v>
      </c>
      <c r="D373" s="190" t="s">
        <v>533</v>
      </c>
      <c r="E373" s="186"/>
      <c r="F373" s="187"/>
      <c r="G373" s="297" t="s">
        <v>534</v>
      </c>
      <c r="H373" s="256"/>
      <c r="I373" s="2"/>
      <c r="J373" s="2"/>
      <c r="K373" s="2"/>
      <c r="L373" s="2"/>
      <c r="M373" s="2"/>
      <c r="N373" s="2"/>
      <c r="O373" s="2"/>
      <c r="P373" s="2"/>
      <c r="Q373" s="2"/>
      <c r="R373" s="2"/>
      <c r="S373" s="2"/>
      <c r="T373" s="2"/>
      <c r="U373" s="2"/>
      <c r="V373" s="2"/>
      <c r="W373" s="2"/>
      <c r="X373" s="2"/>
      <c r="Y373" s="2"/>
      <c r="Z373" s="2"/>
    </row>
    <row r="374" spans="1:26" ht="15.75" customHeight="1" x14ac:dyDescent="0.3">
      <c r="A374" s="2"/>
      <c r="B374" s="39" t="s">
        <v>535</v>
      </c>
      <c r="C374" s="42">
        <v>45492</v>
      </c>
      <c r="D374" s="190" t="s">
        <v>536</v>
      </c>
      <c r="E374" s="186"/>
      <c r="F374" s="187"/>
      <c r="G374" s="297" t="s">
        <v>537</v>
      </c>
      <c r="H374" s="256"/>
      <c r="I374" s="2"/>
      <c r="J374" s="2"/>
      <c r="K374" s="2"/>
      <c r="L374" s="2"/>
      <c r="M374" s="2"/>
      <c r="N374" s="2"/>
      <c r="O374" s="2"/>
      <c r="P374" s="2"/>
      <c r="Q374" s="2"/>
      <c r="R374" s="2"/>
      <c r="S374" s="2"/>
      <c r="T374" s="2"/>
      <c r="U374" s="2"/>
      <c r="V374" s="2"/>
      <c r="W374" s="2"/>
      <c r="X374" s="2"/>
      <c r="Y374" s="2"/>
      <c r="Z374" s="2"/>
    </row>
    <row r="375" spans="1:26" ht="15.75" customHeight="1" x14ac:dyDescent="0.3">
      <c r="A375" s="2"/>
      <c r="B375" s="38"/>
      <c r="C375" s="38"/>
      <c r="D375" s="38"/>
      <c r="E375" s="38"/>
      <c r="F375" s="38"/>
      <c r="G375" s="38"/>
      <c r="H375" s="38"/>
      <c r="I375" s="2"/>
      <c r="J375" s="2"/>
      <c r="K375" s="2"/>
      <c r="L375" s="2"/>
      <c r="M375" s="2"/>
      <c r="N375" s="2"/>
      <c r="O375" s="2"/>
      <c r="P375" s="2"/>
      <c r="Q375" s="2"/>
      <c r="R375" s="2"/>
      <c r="S375" s="2"/>
      <c r="T375" s="2"/>
      <c r="U375" s="2"/>
      <c r="V375" s="2"/>
      <c r="W375" s="2"/>
      <c r="X375" s="2"/>
      <c r="Y375" s="2"/>
      <c r="Z375" s="2"/>
    </row>
    <row r="376" spans="1:26" ht="2.25" customHeight="1" x14ac:dyDescent="0.3">
      <c r="A376" s="2"/>
      <c r="B376" s="38"/>
      <c r="C376" s="38"/>
      <c r="D376" s="38"/>
      <c r="E376" s="38"/>
      <c r="F376" s="38"/>
      <c r="G376" s="38"/>
      <c r="H376" s="38"/>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58" t="s">
        <v>538</v>
      </c>
      <c r="C377" s="186"/>
      <c r="D377" s="186"/>
      <c r="E377" s="186"/>
      <c r="F377" s="186"/>
      <c r="G377" s="186"/>
      <c r="H377" s="187"/>
      <c r="I377" s="2"/>
      <c r="J377" s="2"/>
      <c r="K377" s="2"/>
      <c r="L377" s="2"/>
      <c r="M377" s="2"/>
      <c r="N377" s="2"/>
      <c r="O377" s="2"/>
      <c r="P377" s="2"/>
      <c r="Q377" s="2"/>
      <c r="R377" s="2"/>
      <c r="S377" s="2"/>
      <c r="T377" s="2"/>
      <c r="U377" s="2"/>
      <c r="V377" s="2"/>
      <c r="W377" s="2"/>
      <c r="X377" s="2"/>
      <c r="Y377" s="2"/>
      <c r="Z377" s="2"/>
    </row>
    <row r="378" spans="1:26" ht="15.75" customHeight="1" x14ac:dyDescent="0.3">
      <c r="A378" s="2"/>
      <c r="B378" s="189" t="s">
        <v>539</v>
      </c>
      <c r="C378" s="186"/>
      <c r="D378" s="187"/>
      <c r="E378" s="189" t="s">
        <v>540</v>
      </c>
      <c r="F378" s="186"/>
      <c r="G378" s="186"/>
      <c r="H378" s="187"/>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66">
        <v>2019</v>
      </c>
      <c r="C379" s="186"/>
      <c r="D379" s="187"/>
      <c r="E379" s="266">
        <v>1.82</v>
      </c>
      <c r="F379" s="186"/>
      <c r="G379" s="186"/>
      <c r="H379" s="187"/>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66">
        <v>2020</v>
      </c>
      <c r="C380" s="186"/>
      <c r="D380" s="187"/>
      <c r="E380" s="299">
        <v>2.4</v>
      </c>
      <c r="F380" s="200"/>
      <c r="G380" s="200"/>
      <c r="H380" s="201"/>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66">
        <v>2021</v>
      </c>
      <c r="C381" s="186"/>
      <c r="D381" s="187"/>
      <c r="E381" s="280">
        <v>2.77</v>
      </c>
      <c r="F381" s="200"/>
      <c r="G381" s="200"/>
      <c r="H381" s="201"/>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66">
        <v>2022</v>
      </c>
      <c r="C382" s="186"/>
      <c r="D382" s="187"/>
      <c r="E382" s="299">
        <v>2.5</v>
      </c>
      <c r="F382" s="200"/>
      <c r="G382" s="200"/>
      <c r="H382" s="201"/>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66">
        <v>2023</v>
      </c>
      <c r="C383" s="186"/>
      <c r="D383" s="187"/>
      <c r="E383" s="280">
        <v>2.42</v>
      </c>
      <c r="F383" s="200"/>
      <c r="G383" s="200"/>
      <c r="H383" s="201"/>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81"/>
      <c r="C384" s="184"/>
      <c r="D384" s="184"/>
      <c r="E384" s="184"/>
      <c r="F384" s="184"/>
      <c r="G384" s="184"/>
      <c r="H384" s="184"/>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82" t="s">
        <v>541</v>
      </c>
      <c r="C385" s="186"/>
      <c r="D385" s="186"/>
      <c r="E385" s="186"/>
      <c r="F385" s="186"/>
      <c r="G385" s="186"/>
      <c r="H385" s="187"/>
      <c r="I385" s="2"/>
      <c r="J385" s="2"/>
      <c r="K385" s="2"/>
      <c r="L385" s="2"/>
      <c r="M385" s="2"/>
      <c r="N385" s="2"/>
      <c r="O385" s="2"/>
      <c r="P385" s="2"/>
      <c r="Q385" s="2"/>
      <c r="R385" s="2"/>
      <c r="S385" s="2"/>
      <c r="T385" s="2"/>
      <c r="U385" s="2"/>
      <c r="V385" s="2"/>
      <c r="W385" s="2"/>
      <c r="X385" s="2"/>
      <c r="Y385" s="2"/>
      <c r="Z385" s="2"/>
    </row>
    <row r="386" spans="1:26" ht="48" customHeight="1" x14ac:dyDescent="0.3">
      <c r="A386" s="2"/>
      <c r="B386" s="283" t="s">
        <v>542</v>
      </c>
      <c r="C386" s="210"/>
      <c r="D386" s="210"/>
      <c r="E386" s="210"/>
      <c r="F386" s="210"/>
      <c r="G386" s="210"/>
      <c r="H386" s="211"/>
      <c r="I386" s="2"/>
      <c r="J386" s="2"/>
      <c r="K386" s="2"/>
      <c r="L386" s="2"/>
      <c r="M386" s="2"/>
      <c r="N386" s="2"/>
      <c r="O386" s="2"/>
      <c r="P386" s="2"/>
      <c r="Q386" s="2"/>
      <c r="R386" s="2"/>
      <c r="S386" s="2"/>
      <c r="T386" s="2"/>
      <c r="U386" s="2"/>
      <c r="V386" s="2"/>
      <c r="W386" s="2"/>
      <c r="X386" s="2"/>
      <c r="Y386" s="2"/>
      <c r="Z386" s="2"/>
    </row>
    <row r="387" spans="1:26" ht="292.2" customHeight="1" x14ac:dyDescent="0.3">
      <c r="A387" s="2"/>
      <c r="B387" s="287"/>
      <c r="C387" s="288"/>
      <c r="D387" s="288"/>
      <c r="E387" s="288"/>
      <c r="F387" s="288"/>
      <c r="G387" s="288"/>
      <c r="H387" s="289"/>
      <c r="I387" s="2"/>
      <c r="J387" s="2"/>
      <c r="K387" s="2"/>
      <c r="L387" s="2"/>
      <c r="M387" s="2"/>
      <c r="N387" s="2"/>
      <c r="O387" s="2"/>
      <c r="P387" s="2"/>
      <c r="Q387" s="2"/>
      <c r="R387" s="2"/>
      <c r="S387" s="2"/>
      <c r="T387" s="2"/>
      <c r="U387" s="2"/>
      <c r="V387" s="2"/>
      <c r="W387" s="2"/>
      <c r="X387" s="2"/>
      <c r="Y387" s="2"/>
      <c r="Z387" s="2"/>
    </row>
    <row r="388" spans="1:26" ht="43.8" customHeight="1" x14ac:dyDescent="0.3">
      <c r="A388" s="2"/>
      <c r="B388" s="284" t="s">
        <v>543</v>
      </c>
      <c r="C388" s="285"/>
      <c r="D388" s="285"/>
      <c r="E388" s="285"/>
      <c r="F388" s="285"/>
      <c r="G388" s="285"/>
      <c r="H388" s="286"/>
      <c r="I388" s="2"/>
      <c r="J388" s="2"/>
      <c r="K388" s="2"/>
      <c r="L388" s="2"/>
      <c r="M388" s="2"/>
      <c r="N388" s="2"/>
      <c r="O388" s="2"/>
      <c r="P388" s="2"/>
      <c r="Q388" s="2"/>
      <c r="R388" s="2"/>
      <c r="S388" s="2"/>
      <c r="T388" s="2"/>
      <c r="U388" s="2"/>
      <c r="V388" s="2"/>
      <c r="W388" s="2"/>
      <c r="X388" s="2"/>
      <c r="Y388" s="2"/>
      <c r="Z388" s="2"/>
    </row>
    <row r="389" spans="1:26" ht="241.8" customHeight="1" x14ac:dyDescent="0.3">
      <c r="A389" s="2"/>
      <c r="B389" s="287"/>
      <c r="C389" s="288"/>
      <c r="D389" s="288"/>
      <c r="E389" s="288"/>
      <c r="F389" s="288"/>
      <c r="G389" s="288"/>
      <c r="H389" s="289"/>
      <c r="I389" s="2"/>
      <c r="J389" s="2"/>
      <c r="K389" s="2"/>
      <c r="L389" s="2"/>
      <c r="M389" s="2"/>
      <c r="N389" s="2"/>
      <c r="O389" s="2"/>
      <c r="P389" s="2"/>
      <c r="Q389" s="2"/>
      <c r="R389" s="2"/>
      <c r="S389" s="2"/>
      <c r="T389" s="2"/>
      <c r="U389" s="2"/>
      <c r="V389" s="2"/>
      <c r="W389" s="2"/>
      <c r="X389" s="2"/>
      <c r="Y389" s="2"/>
      <c r="Z389" s="2"/>
    </row>
    <row r="390" spans="1:26" ht="312" customHeight="1" x14ac:dyDescent="0.3">
      <c r="A390" s="2"/>
      <c r="B390" s="278" t="s">
        <v>568</v>
      </c>
      <c r="C390" s="200"/>
      <c r="D390" s="200"/>
      <c r="E390" s="200"/>
      <c r="F390" s="200"/>
      <c r="G390" s="200"/>
      <c r="H390" s="201"/>
      <c r="I390" s="2"/>
      <c r="J390" s="2"/>
      <c r="K390" s="2"/>
      <c r="L390" s="2"/>
      <c r="M390" s="2"/>
      <c r="N390" s="2"/>
      <c r="O390" s="2"/>
      <c r="P390" s="2"/>
      <c r="Q390" s="2"/>
      <c r="R390" s="2"/>
      <c r="S390" s="2"/>
      <c r="T390" s="2"/>
      <c r="U390" s="2"/>
      <c r="V390" s="2"/>
      <c r="W390" s="2"/>
      <c r="X390" s="2"/>
      <c r="Y390" s="2"/>
      <c r="Z390" s="2"/>
    </row>
    <row r="391" spans="1:26" ht="15.75" customHeight="1" x14ac:dyDescent="0.3">
      <c r="A391" s="2"/>
      <c r="B391" s="38"/>
      <c r="C391" s="38"/>
      <c r="D391" s="38"/>
      <c r="E391" s="38"/>
      <c r="F391" s="38"/>
      <c r="G391" s="38"/>
      <c r="H391" s="38"/>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79" t="s">
        <v>544</v>
      </c>
      <c r="C392" s="210"/>
      <c r="D392" s="210"/>
      <c r="E392" s="210"/>
      <c r="F392" s="210"/>
      <c r="G392" s="210"/>
      <c r="H392" s="211"/>
      <c r="I392" s="2"/>
      <c r="J392" s="2"/>
      <c r="K392" s="2"/>
      <c r="L392" s="2"/>
      <c r="M392" s="2"/>
      <c r="N392" s="2"/>
      <c r="O392" s="2"/>
      <c r="P392" s="2"/>
      <c r="Q392" s="2"/>
      <c r="R392" s="2"/>
      <c r="S392" s="2"/>
      <c r="T392" s="2"/>
      <c r="U392" s="2"/>
      <c r="V392" s="2"/>
      <c r="W392" s="2"/>
      <c r="X392" s="2"/>
      <c r="Y392" s="2"/>
      <c r="Z392" s="2"/>
    </row>
    <row r="393" spans="1:26" ht="60.75" customHeight="1" x14ac:dyDescent="0.3">
      <c r="A393" s="2"/>
      <c r="B393" s="266" t="s">
        <v>545</v>
      </c>
      <c r="C393" s="186"/>
      <c r="D393" s="186"/>
      <c r="E393" s="186"/>
      <c r="F393" s="186"/>
      <c r="G393" s="186"/>
      <c r="H393" s="187"/>
      <c r="I393" s="2"/>
      <c r="J393" s="2"/>
      <c r="K393" s="2"/>
      <c r="L393" s="2"/>
      <c r="M393" s="2"/>
      <c r="N393" s="2"/>
      <c r="O393" s="2"/>
      <c r="P393" s="2"/>
      <c r="Q393" s="2"/>
      <c r="R393" s="2"/>
      <c r="S393" s="2"/>
      <c r="T393" s="2"/>
      <c r="U393" s="2"/>
      <c r="V393" s="2"/>
      <c r="W393" s="2"/>
      <c r="X393" s="2"/>
      <c r="Y393" s="2"/>
      <c r="Z393" s="2"/>
    </row>
    <row r="394" spans="1:26" ht="15.75" customHeight="1" x14ac:dyDescent="0.3">
      <c r="A394" s="2"/>
      <c r="B394" s="38"/>
      <c r="C394" s="38"/>
      <c r="D394" s="38"/>
      <c r="E394" s="38"/>
      <c r="F394" s="38"/>
      <c r="G394" s="38"/>
      <c r="H394" s="38"/>
      <c r="I394" s="2"/>
      <c r="J394" s="2"/>
      <c r="K394" s="2"/>
      <c r="L394" s="2"/>
      <c r="M394" s="2"/>
      <c r="N394" s="2"/>
      <c r="O394" s="2"/>
      <c r="P394" s="2"/>
      <c r="Q394" s="2"/>
      <c r="R394" s="2"/>
      <c r="S394" s="2"/>
      <c r="T394" s="2"/>
      <c r="U394" s="2"/>
      <c r="V394" s="2"/>
      <c r="W394" s="2"/>
      <c r="X394" s="2"/>
      <c r="Y394" s="2"/>
      <c r="Z394" s="2"/>
    </row>
    <row r="395" spans="1:26" ht="15.75" customHeight="1" x14ac:dyDescent="0.3">
      <c r="A395" s="2"/>
      <c r="B395" s="38"/>
      <c r="C395" s="38"/>
      <c r="D395" s="38"/>
      <c r="E395" s="38"/>
      <c r="F395" s="38"/>
      <c r="G395" s="38"/>
      <c r="H395" s="38"/>
      <c r="I395" s="2"/>
      <c r="J395" s="2"/>
      <c r="K395" s="2"/>
      <c r="L395" s="2"/>
      <c r="M395" s="2"/>
      <c r="N395" s="2"/>
      <c r="O395" s="2"/>
      <c r="P395" s="2"/>
      <c r="Q395" s="2"/>
      <c r="R395" s="2"/>
      <c r="S395" s="2"/>
      <c r="T395" s="2"/>
      <c r="U395" s="2"/>
      <c r="V395" s="2"/>
      <c r="W395" s="2"/>
      <c r="X395" s="2"/>
      <c r="Y395" s="2"/>
      <c r="Z395" s="2"/>
    </row>
    <row r="396" spans="1:26" ht="15.75" customHeight="1" x14ac:dyDescent="0.3">
      <c r="A396" s="2"/>
      <c r="B396" s="38"/>
      <c r="C396" s="38"/>
      <c r="D396" s="38"/>
      <c r="E396" s="38"/>
      <c r="F396" s="38"/>
      <c r="G396" s="38"/>
      <c r="H396" s="38"/>
      <c r="I396" s="2"/>
      <c r="J396" s="2"/>
      <c r="K396" s="2"/>
      <c r="L396" s="2"/>
      <c r="M396" s="2"/>
      <c r="N396" s="2"/>
      <c r="O396" s="2"/>
      <c r="P396" s="2"/>
      <c r="Q396" s="2"/>
      <c r="R396" s="2"/>
      <c r="S396" s="2"/>
      <c r="T396" s="2"/>
      <c r="U396" s="2"/>
      <c r="V396" s="2"/>
      <c r="W396" s="2"/>
      <c r="X396" s="2"/>
      <c r="Y396" s="2"/>
      <c r="Z396" s="2"/>
    </row>
    <row r="397" spans="1:26" ht="15.75" customHeight="1" x14ac:dyDescent="0.3">
      <c r="A397" s="2"/>
      <c r="B397" s="38"/>
      <c r="C397" s="38"/>
      <c r="D397" s="38"/>
      <c r="E397" s="38"/>
      <c r="F397" s="38"/>
      <c r="G397" s="38"/>
      <c r="H397" s="38"/>
      <c r="I397" s="2"/>
      <c r="J397" s="2"/>
      <c r="K397" s="2"/>
      <c r="L397" s="2"/>
      <c r="M397" s="2"/>
      <c r="N397" s="2"/>
      <c r="O397" s="2"/>
      <c r="P397" s="2"/>
      <c r="Q397" s="2"/>
      <c r="R397" s="2"/>
      <c r="S397" s="2"/>
      <c r="T397" s="2"/>
      <c r="U397" s="2"/>
      <c r="V397" s="2"/>
      <c r="W397" s="2"/>
      <c r="X397" s="2"/>
      <c r="Y397" s="2"/>
      <c r="Z397" s="2"/>
    </row>
    <row r="398" spans="1:26" ht="15.75" customHeight="1" x14ac:dyDescent="0.3">
      <c r="A398" s="2"/>
      <c r="B398" s="38"/>
      <c r="C398" s="38"/>
      <c r="D398" s="38"/>
      <c r="E398" s="38"/>
      <c r="F398" s="38"/>
      <c r="G398" s="38"/>
      <c r="H398" s="38"/>
      <c r="I398" s="2"/>
      <c r="J398" s="2"/>
      <c r="K398" s="2"/>
      <c r="L398" s="2"/>
      <c r="M398" s="2"/>
      <c r="N398" s="2"/>
      <c r="O398" s="2"/>
      <c r="P398" s="2"/>
      <c r="Q398" s="2"/>
      <c r="R398" s="2"/>
      <c r="S398" s="2"/>
      <c r="T398" s="2"/>
      <c r="U398" s="2"/>
      <c r="V398" s="2"/>
      <c r="W398" s="2"/>
      <c r="X398" s="2"/>
      <c r="Y398" s="2"/>
      <c r="Z398" s="2"/>
    </row>
    <row r="399" spans="1:26" ht="15.75" customHeight="1" x14ac:dyDescent="0.3">
      <c r="A399" s="2"/>
      <c r="B399" s="38"/>
      <c r="C399" s="38"/>
      <c r="D399" s="38"/>
      <c r="E399" s="38"/>
      <c r="F399" s="38"/>
      <c r="G399" s="38"/>
      <c r="H399" s="38"/>
      <c r="I399" s="2"/>
      <c r="J399" s="2"/>
      <c r="K399" s="2"/>
      <c r="L399" s="2"/>
      <c r="M399" s="2"/>
      <c r="N399" s="2"/>
      <c r="O399" s="2"/>
      <c r="P399" s="2"/>
      <c r="Q399" s="2"/>
      <c r="R399" s="2"/>
      <c r="S399" s="2"/>
      <c r="T399" s="2"/>
      <c r="U399" s="2"/>
      <c r="V399" s="2"/>
      <c r="W399" s="2"/>
      <c r="X399" s="2"/>
      <c r="Y399" s="2"/>
      <c r="Z399" s="2"/>
    </row>
    <row r="400" spans="1:26" ht="15.75" customHeight="1" x14ac:dyDescent="0.3">
      <c r="A400" s="2"/>
      <c r="B400" s="38"/>
      <c r="C400" s="38"/>
      <c r="D400" s="38"/>
      <c r="E400" s="38"/>
      <c r="F400" s="38"/>
      <c r="G400" s="38"/>
      <c r="H400" s="38"/>
      <c r="I400" s="2"/>
      <c r="J400" s="2"/>
      <c r="K400" s="2"/>
      <c r="L400" s="2"/>
      <c r="M400" s="2"/>
      <c r="N400" s="2"/>
      <c r="O400" s="2"/>
      <c r="P400" s="2"/>
      <c r="Q400" s="2"/>
      <c r="R400" s="2"/>
      <c r="S400" s="2"/>
      <c r="T400" s="2"/>
      <c r="U400" s="2"/>
      <c r="V400" s="2"/>
      <c r="W400" s="2"/>
      <c r="X400" s="2"/>
      <c r="Y400" s="2"/>
      <c r="Z400" s="2"/>
    </row>
    <row r="401" spans="1:26" ht="15.75" customHeight="1" x14ac:dyDescent="0.3">
      <c r="A401" s="2"/>
      <c r="B401" s="38"/>
      <c r="C401" s="38"/>
      <c r="D401" s="38"/>
      <c r="E401" s="38"/>
      <c r="F401" s="38"/>
      <c r="G401" s="38"/>
      <c r="H401" s="38"/>
      <c r="I401" s="2"/>
      <c r="J401" s="2"/>
      <c r="K401" s="2"/>
      <c r="L401" s="2"/>
      <c r="M401" s="2"/>
      <c r="N401" s="2"/>
      <c r="O401" s="2"/>
      <c r="P401" s="2"/>
      <c r="Q401" s="2"/>
      <c r="R401" s="2"/>
      <c r="S401" s="2"/>
      <c r="T401" s="2"/>
      <c r="U401" s="2"/>
      <c r="V401" s="2"/>
      <c r="W401" s="2"/>
      <c r="X401" s="2"/>
      <c r="Y401" s="2"/>
      <c r="Z401" s="2"/>
    </row>
    <row r="402" spans="1:26" ht="15.75" customHeight="1" x14ac:dyDescent="0.3">
      <c r="A402" s="2"/>
      <c r="B402" s="38"/>
      <c r="C402" s="38"/>
      <c r="D402" s="38"/>
      <c r="E402" s="38"/>
      <c r="F402" s="38"/>
      <c r="G402" s="38"/>
      <c r="H402" s="38"/>
      <c r="I402" s="2"/>
      <c r="J402" s="2"/>
      <c r="K402" s="2"/>
      <c r="L402" s="2"/>
      <c r="M402" s="2"/>
      <c r="N402" s="2"/>
      <c r="O402" s="2"/>
      <c r="P402" s="2"/>
      <c r="Q402" s="2"/>
      <c r="R402" s="2"/>
      <c r="S402" s="2"/>
      <c r="T402" s="2"/>
      <c r="U402" s="2"/>
      <c r="V402" s="2"/>
      <c r="W402" s="2"/>
      <c r="X402" s="2"/>
      <c r="Y402" s="2"/>
      <c r="Z402" s="2"/>
    </row>
    <row r="403" spans="1:26" ht="15.75" customHeight="1" x14ac:dyDescent="0.3">
      <c r="A403" s="2"/>
      <c r="B403" s="38"/>
      <c r="C403" s="38"/>
      <c r="D403" s="38"/>
      <c r="E403" s="38"/>
      <c r="F403" s="38"/>
      <c r="G403" s="38"/>
      <c r="H403" s="38"/>
      <c r="I403" s="2"/>
      <c r="J403" s="2"/>
      <c r="K403" s="2"/>
      <c r="L403" s="2"/>
      <c r="M403" s="2"/>
      <c r="N403" s="2"/>
      <c r="O403" s="2"/>
      <c r="P403" s="2"/>
      <c r="Q403" s="2"/>
      <c r="R403" s="2"/>
      <c r="S403" s="2"/>
      <c r="T403" s="2"/>
      <c r="U403" s="2"/>
      <c r="V403" s="2"/>
      <c r="W403" s="2"/>
      <c r="X403" s="2"/>
      <c r="Y403" s="2"/>
      <c r="Z403" s="2"/>
    </row>
    <row r="404" spans="1:26" ht="15.75" customHeight="1" x14ac:dyDescent="0.3">
      <c r="A404" s="2"/>
      <c r="B404" s="38"/>
      <c r="C404" s="38"/>
      <c r="D404" s="38"/>
      <c r="E404" s="38"/>
      <c r="F404" s="38"/>
      <c r="G404" s="38"/>
      <c r="H404" s="38"/>
      <c r="I404" s="2"/>
      <c r="J404" s="2"/>
      <c r="K404" s="2"/>
      <c r="L404" s="2"/>
      <c r="M404" s="2"/>
      <c r="N404" s="2"/>
      <c r="O404" s="2"/>
      <c r="P404" s="2"/>
      <c r="Q404" s="2"/>
      <c r="R404" s="2"/>
      <c r="S404" s="2"/>
      <c r="T404" s="2"/>
      <c r="U404" s="2"/>
      <c r="V404" s="2"/>
      <c r="W404" s="2"/>
      <c r="X404" s="2"/>
      <c r="Y404" s="2"/>
      <c r="Z404" s="2"/>
    </row>
    <row r="405" spans="1:26" ht="15.75" customHeight="1" x14ac:dyDescent="0.3">
      <c r="A405" s="2"/>
      <c r="B405" s="38"/>
      <c r="C405" s="38"/>
      <c r="D405" s="38"/>
      <c r="E405" s="38"/>
      <c r="F405" s="38"/>
      <c r="G405" s="38"/>
      <c r="H405" s="38"/>
      <c r="I405" s="2"/>
      <c r="J405" s="2"/>
      <c r="K405" s="2"/>
      <c r="L405" s="2"/>
      <c r="M405" s="2"/>
      <c r="N405" s="2"/>
      <c r="O405" s="2"/>
      <c r="P405" s="2"/>
      <c r="Q405" s="2"/>
      <c r="R405" s="2"/>
      <c r="S405" s="2"/>
      <c r="T405" s="2"/>
      <c r="U405" s="2"/>
      <c r="V405" s="2"/>
      <c r="W405" s="2"/>
      <c r="X405" s="2"/>
      <c r="Y405" s="2"/>
      <c r="Z405" s="2"/>
    </row>
    <row r="406" spans="1:26" ht="15.75" customHeight="1" x14ac:dyDescent="0.3">
      <c r="A406" s="2"/>
      <c r="B406" s="38"/>
      <c r="C406" s="38"/>
      <c r="D406" s="38"/>
      <c r="E406" s="38"/>
      <c r="F406" s="38"/>
      <c r="G406" s="38"/>
      <c r="H406" s="38"/>
      <c r="I406" s="2"/>
      <c r="J406" s="2"/>
      <c r="K406" s="2"/>
      <c r="L406" s="2"/>
      <c r="M406" s="2"/>
      <c r="N406" s="2"/>
      <c r="O406" s="2"/>
      <c r="P406" s="2"/>
      <c r="Q406" s="2"/>
      <c r="R406" s="2"/>
      <c r="S406" s="2"/>
      <c r="T406" s="2"/>
      <c r="U406" s="2"/>
      <c r="V406" s="2"/>
      <c r="W406" s="2"/>
      <c r="X406" s="2"/>
      <c r="Y406" s="2"/>
      <c r="Z406" s="2"/>
    </row>
    <row r="407" spans="1:26" ht="15.75" customHeight="1" x14ac:dyDescent="0.3">
      <c r="A407" s="2"/>
      <c r="B407" s="38"/>
      <c r="C407" s="38"/>
      <c r="D407" s="38"/>
      <c r="E407" s="38"/>
      <c r="F407" s="38"/>
      <c r="G407" s="38"/>
      <c r="H407" s="38"/>
      <c r="I407" s="2"/>
      <c r="J407" s="2"/>
      <c r="K407" s="2"/>
      <c r="L407" s="2"/>
      <c r="M407" s="2"/>
      <c r="N407" s="2"/>
      <c r="O407" s="2"/>
      <c r="P407" s="2"/>
      <c r="Q407" s="2"/>
      <c r="R407" s="2"/>
      <c r="S407" s="2"/>
      <c r="T407" s="2"/>
      <c r="U407" s="2"/>
      <c r="V407" s="2"/>
      <c r="W407" s="2"/>
      <c r="X407" s="2"/>
      <c r="Y407" s="2"/>
      <c r="Z407" s="2"/>
    </row>
    <row r="408" spans="1:26" ht="15.75" customHeight="1" x14ac:dyDescent="0.3">
      <c r="A408" s="2"/>
      <c r="B408" s="38"/>
      <c r="C408" s="38"/>
      <c r="D408" s="38"/>
      <c r="E408" s="38"/>
      <c r="F408" s="38"/>
      <c r="G408" s="38"/>
      <c r="H408" s="38"/>
      <c r="I408" s="2"/>
      <c r="J408" s="2"/>
      <c r="K408" s="2"/>
      <c r="L408" s="2"/>
      <c r="M408" s="2"/>
      <c r="N408" s="2"/>
      <c r="O408" s="2"/>
      <c r="P408" s="2"/>
      <c r="Q408" s="2"/>
      <c r="R408" s="2"/>
      <c r="S408" s="2"/>
      <c r="T408" s="2"/>
      <c r="U408" s="2"/>
      <c r="V408" s="2"/>
      <c r="W408" s="2"/>
      <c r="X408" s="2"/>
      <c r="Y408" s="2"/>
      <c r="Z408" s="2"/>
    </row>
    <row r="409" spans="1:26" ht="15.75" customHeight="1" x14ac:dyDescent="0.3">
      <c r="A409" s="2"/>
      <c r="B409" s="38"/>
      <c r="C409" s="38"/>
      <c r="D409" s="38"/>
      <c r="E409" s="38"/>
      <c r="F409" s="38"/>
      <c r="G409" s="38"/>
      <c r="H409" s="38"/>
      <c r="I409" s="2"/>
      <c r="J409" s="2"/>
      <c r="K409" s="2"/>
      <c r="L409" s="2"/>
      <c r="M409" s="2"/>
      <c r="N409" s="2"/>
      <c r="O409" s="2"/>
      <c r="P409" s="2"/>
      <c r="Q409" s="2"/>
      <c r="R409" s="2"/>
      <c r="S409" s="2"/>
      <c r="T409" s="2"/>
      <c r="U409" s="2"/>
      <c r="V409" s="2"/>
      <c r="W409" s="2"/>
      <c r="X409" s="2"/>
      <c r="Y409" s="2"/>
      <c r="Z409" s="2"/>
    </row>
    <row r="410" spans="1:26" ht="15.75" customHeight="1" x14ac:dyDescent="0.3">
      <c r="A410" s="2"/>
      <c r="B410" s="38"/>
      <c r="C410" s="38"/>
      <c r="D410" s="38"/>
      <c r="E410" s="38"/>
      <c r="F410" s="38"/>
      <c r="G410" s="38"/>
      <c r="H410" s="38"/>
      <c r="I410" s="2"/>
      <c r="J410" s="2"/>
      <c r="K410" s="2"/>
      <c r="L410" s="2"/>
      <c r="M410" s="2"/>
      <c r="N410" s="2"/>
      <c r="O410" s="2"/>
      <c r="P410" s="2"/>
      <c r="Q410" s="2"/>
      <c r="R410" s="2"/>
      <c r="S410" s="2"/>
      <c r="T410" s="2"/>
      <c r="U410" s="2"/>
      <c r="V410" s="2"/>
      <c r="W410" s="2"/>
      <c r="X410" s="2"/>
      <c r="Y410" s="2"/>
      <c r="Z410" s="2"/>
    </row>
    <row r="411" spans="1:26" ht="15.75" customHeight="1" x14ac:dyDescent="0.3">
      <c r="A411" s="2"/>
      <c r="B411" s="38"/>
      <c r="C411" s="38"/>
      <c r="D411" s="38"/>
      <c r="E411" s="38"/>
      <c r="F411" s="38"/>
      <c r="G411" s="38"/>
      <c r="H411" s="38"/>
      <c r="I411" s="2"/>
      <c r="J411" s="2"/>
      <c r="K411" s="2"/>
      <c r="L411" s="2"/>
      <c r="M411" s="2"/>
      <c r="N411" s="2"/>
      <c r="O411" s="2"/>
      <c r="P411" s="2"/>
      <c r="Q411" s="2"/>
      <c r="R411" s="2"/>
      <c r="S411" s="2"/>
      <c r="T411" s="2"/>
      <c r="U411" s="2"/>
      <c r="V411" s="2"/>
      <c r="W411" s="2"/>
      <c r="X411" s="2"/>
      <c r="Y411" s="2"/>
      <c r="Z411" s="2"/>
    </row>
    <row r="412" spans="1:26" ht="15.75" customHeight="1" x14ac:dyDescent="0.3">
      <c r="A412" s="2"/>
      <c r="B412" s="38"/>
      <c r="C412" s="38"/>
      <c r="D412" s="38"/>
      <c r="E412" s="38"/>
      <c r="F412" s="38"/>
      <c r="G412" s="38"/>
      <c r="H412" s="38"/>
      <c r="I412" s="2"/>
      <c r="J412" s="2"/>
      <c r="K412" s="2"/>
      <c r="L412" s="2"/>
      <c r="M412" s="2"/>
      <c r="N412" s="2"/>
      <c r="O412" s="2"/>
      <c r="P412" s="2"/>
      <c r="Q412" s="2"/>
      <c r="R412" s="2"/>
      <c r="S412" s="2"/>
      <c r="T412" s="2"/>
      <c r="U412" s="2"/>
      <c r="V412" s="2"/>
      <c r="W412" s="2"/>
      <c r="X412" s="2"/>
      <c r="Y412" s="2"/>
      <c r="Z412" s="2"/>
    </row>
    <row r="413" spans="1:26" ht="15.75" customHeight="1" x14ac:dyDescent="0.3">
      <c r="A413" s="2"/>
      <c r="B413" s="38"/>
      <c r="C413" s="38"/>
      <c r="D413" s="38"/>
      <c r="E413" s="38"/>
      <c r="F413" s="38"/>
      <c r="G413" s="38"/>
      <c r="H413" s="38"/>
      <c r="I413" s="2"/>
      <c r="J413" s="2"/>
      <c r="K413" s="2"/>
      <c r="L413" s="2"/>
      <c r="M413" s="2"/>
      <c r="N413" s="2"/>
      <c r="O413" s="2"/>
      <c r="P413" s="2"/>
      <c r="Q413" s="2"/>
      <c r="R413" s="2"/>
      <c r="S413" s="2"/>
      <c r="T413" s="2"/>
      <c r="U413" s="2"/>
      <c r="V413" s="2"/>
      <c r="W413" s="2"/>
      <c r="X413" s="2"/>
      <c r="Y413" s="2"/>
      <c r="Z413" s="2"/>
    </row>
    <row r="414" spans="1:26" ht="15.75" customHeight="1" x14ac:dyDescent="0.3">
      <c r="A414" s="2"/>
      <c r="B414" s="38"/>
      <c r="C414" s="38"/>
      <c r="D414" s="38"/>
      <c r="E414" s="38"/>
      <c r="F414" s="38"/>
      <c r="G414" s="38"/>
      <c r="H414" s="38"/>
      <c r="I414" s="2"/>
      <c r="J414" s="2"/>
      <c r="K414" s="2"/>
      <c r="L414" s="2"/>
      <c r="M414" s="2"/>
      <c r="N414" s="2"/>
      <c r="O414" s="2"/>
      <c r="P414" s="2"/>
      <c r="Q414" s="2"/>
      <c r="R414" s="2"/>
      <c r="S414" s="2"/>
      <c r="T414" s="2"/>
      <c r="U414" s="2"/>
      <c r="V414" s="2"/>
      <c r="W414" s="2"/>
      <c r="X414" s="2"/>
      <c r="Y414" s="2"/>
      <c r="Z414" s="2"/>
    </row>
    <row r="415" spans="1:26" ht="15.75" customHeight="1" x14ac:dyDescent="0.3">
      <c r="A415" s="2"/>
      <c r="B415" s="38"/>
      <c r="C415" s="38"/>
      <c r="D415" s="38"/>
      <c r="E415" s="38"/>
      <c r="F415" s="38"/>
      <c r="G415" s="38"/>
      <c r="H415" s="38"/>
      <c r="I415" s="2"/>
      <c r="J415" s="2"/>
      <c r="K415" s="2"/>
      <c r="L415" s="2"/>
      <c r="M415" s="2"/>
      <c r="N415" s="2"/>
      <c r="O415" s="2"/>
      <c r="P415" s="2"/>
      <c r="Q415" s="2"/>
      <c r="R415" s="2"/>
      <c r="S415" s="2"/>
      <c r="T415" s="2"/>
      <c r="U415" s="2"/>
      <c r="V415" s="2"/>
      <c r="W415" s="2"/>
      <c r="X415" s="2"/>
      <c r="Y415" s="2"/>
      <c r="Z415" s="2"/>
    </row>
    <row r="416" spans="1:26" ht="15.75" customHeight="1" x14ac:dyDescent="0.3">
      <c r="A416" s="2"/>
      <c r="B416" s="38"/>
      <c r="C416" s="38"/>
      <c r="D416" s="38"/>
      <c r="E416" s="38"/>
      <c r="F416" s="38"/>
      <c r="G416" s="38"/>
      <c r="H416" s="38"/>
      <c r="I416" s="2"/>
      <c r="J416" s="2"/>
      <c r="K416" s="2"/>
      <c r="L416" s="2"/>
      <c r="M416" s="2"/>
      <c r="N416" s="2"/>
      <c r="O416" s="2"/>
      <c r="P416" s="2"/>
      <c r="Q416" s="2"/>
      <c r="R416" s="2"/>
      <c r="S416" s="2"/>
      <c r="T416" s="2"/>
      <c r="U416" s="2"/>
      <c r="V416" s="2"/>
      <c r="W416" s="2"/>
      <c r="X416" s="2"/>
      <c r="Y416" s="2"/>
      <c r="Z416" s="2"/>
    </row>
    <row r="417" spans="1:26" ht="15.75" customHeight="1" x14ac:dyDescent="0.3">
      <c r="A417" s="2"/>
      <c r="B417" s="38"/>
      <c r="C417" s="38"/>
      <c r="D417" s="38"/>
      <c r="E417" s="38"/>
      <c r="F417" s="38"/>
      <c r="G417" s="38"/>
      <c r="H417" s="38"/>
      <c r="I417" s="2"/>
      <c r="J417" s="2"/>
      <c r="K417" s="2"/>
      <c r="L417" s="2"/>
      <c r="M417" s="2"/>
      <c r="N417" s="2"/>
      <c r="O417" s="2"/>
      <c r="P417" s="2"/>
      <c r="Q417" s="2"/>
      <c r="R417" s="2"/>
      <c r="S417" s="2"/>
      <c r="T417" s="2"/>
      <c r="U417" s="2"/>
      <c r="V417" s="2"/>
      <c r="W417" s="2"/>
      <c r="X417" s="2"/>
      <c r="Y417" s="2"/>
      <c r="Z417" s="2"/>
    </row>
    <row r="418" spans="1:26" ht="15.75" customHeight="1" x14ac:dyDescent="0.3">
      <c r="A418" s="2"/>
      <c r="B418" s="38"/>
      <c r="C418" s="38"/>
      <c r="D418" s="38"/>
      <c r="E418" s="38"/>
      <c r="F418" s="38"/>
      <c r="G418" s="38"/>
      <c r="H418" s="38"/>
      <c r="I418" s="2"/>
      <c r="J418" s="2"/>
      <c r="K418" s="2"/>
      <c r="L418" s="2"/>
      <c r="M418" s="2"/>
      <c r="N418" s="2"/>
      <c r="O418" s="2"/>
      <c r="P418" s="2"/>
      <c r="Q418" s="2"/>
      <c r="R418" s="2"/>
      <c r="S418" s="2"/>
      <c r="T418" s="2"/>
      <c r="U418" s="2"/>
      <c r="V418" s="2"/>
      <c r="W418" s="2"/>
      <c r="X418" s="2"/>
      <c r="Y418" s="2"/>
      <c r="Z418" s="2"/>
    </row>
    <row r="419" spans="1:26" ht="15.75" customHeight="1" x14ac:dyDescent="0.3">
      <c r="A419" s="2"/>
      <c r="B419" s="38"/>
      <c r="C419" s="38"/>
      <c r="D419" s="38"/>
      <c r="E419" s="38"/>
      <c r="F419" s="38"/>
      <c r="G419" s="38"/>
      <c r="H419" s="38"/>
      <c r="I419" s="2"/>
      <c r="J419" s="2"/>
      <c r="K419" s="2"/>
      <c r="L419" s="2"/>
      <c r="M419" s="2"/>
      <c r="N419" s="2"/>
      <c r="O419" s="2"/>
      <c r="P419" s="2"/>
      <c r="Q419" s="2"/>
      <c r="R419" s="2"/>
      <c r="S419" s="2"/>
      <c r="T419" s="2"/>
      <c r="U419" s="2"/>
      <c r="V419" s="2"/>
      <c r="W419" s="2"/>
      <c r="X419" s="2"/>
      <c r="Y419" s="2"/>
      <c r="Z419" s="2"/>
    </row>
    <row r="420" spans="1:26" ht="15.75" customHeight="1" x14ac:dyDescent="0.3">
      <c r="A420" s="2"/>
      <c r="B420" s="38"/>
      <c r="C420" s="38"/>
      <c r="D420" s="38"/>
      <c r="E420" s="38"/>
      <c r="F420" s="38"/>
      <c r="G420" s="38"/>
      <c r="H420" s="38"/>
      <c r="I420" s="2"/>
      <c r="J420" s="2"/>
      <c r="K420" s="2"/>
      <c r="L420" s="2"/>
      <c r="M420" s="2"/>
      <c r="N420" s="2"/>
      <c r="O420" s="2"/>
      <c r="P420" s="2"/>
      <c r="Q420" s="2"/>
      <c r="R420" s="2"/>
      <c r="S420" s="2"/>
      <c r="T420" s="2"/>
      <c r="U420" s="2"/>
      <c r="V420" s="2"/>
      <c r="W420" s="2"/>
      <c r="X420" s="2"/>
      <c r="Y420" s="2"/>
      <c r="Z420" s="2"/>
    </row>
    <row r="421" spans="1:26" ht="15.75" customHeight="1" x14ac:dyDescent="0.3">
      <c r="A421" s="2"/>
      <c r="B421" s="38"/>
      <c r="C421" s="38"/>
      <c r="D421" s="38"/>
      <c r="E421" s="38"/>
      <c r="F421" s="38"/>
      <c r="G421" s="38"/>
      <c r="H421" s="38"/>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3">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x14ac:dyDescent="0.3">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x14ac:dyDescent="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x14ac:dyDescent="0.3">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x14ac:dyDescent="0.3">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x14ac:dyDescent="0.3">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5.75" customHeight="1" x14ac:dyDescent="0.3">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customHeight="1" x14ac:dyDescent="0.3">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5.75" customHeight="1" x14ac:dyDescent="0.3">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5.75" customHeight="1" x14ac:dyDescent="0.3">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5.75" customHeight="1" x14ac:dyDescent="0.3">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5.75" customHeight="1" x14ac:dyDescent="0.3">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5.75" customHeight="1" x14ac:dyDescent="0.3">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5.75" customHeight="1" x14ac:dyDescent="0.3">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5.75" customHeight="1" x14ac:dyDescent="0.3">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spans="1:26" ht="15.75" customHeight="1" x14ac:dyDescent="0.3">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spans="1:26" ht="15.75" customHeight="1" x14ac:dyDescent="0.3">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spans="1:26" ht="15.75" customHeight="1" x14ac:dyDescent="0.3">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spans="1:26" ht="15.75" customHeight="1" x14ac:dyDescent="0.3">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spans="1:26" ht="15.75" customHeight="1" x14ac:dyDescent="0.3">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spans="1:26" ht="15.75" customHeight="1" x14ac:dyDescent="0.3">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5.75" customHeight="1" x14ac:dyDescent="0.3">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spans="1:26" ht="15.75" customHeight="1" x14ac:dyDescent="0.3">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spans="1:26" ht="15.75" customHeight="1" x14ac:dyDescent="0.3">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spans="1:26" ht="15.75" customHeight="1" x14ac:dyDescent="0.3">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spans="1:26" ht="15.75" customHeight="1" x14ac:dyDescent="0.3">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spans="1:26" ht="15.75" customHeight="1" x14ac:dyDescent="0.3">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spans="1:26" ht="15.75" customHeight="1" x14ac:dyDescent="0.3">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spans="1:26" ht="15.75" customHeight="1" x14ac:dyDescent="0.3">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spans="1:26" ht="15.75" customHeight="1" x14ac:dyDescent="0.3">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spans="1:26" ht="15.75" customHeight="1" x14ac:dyDescent="0.3">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spans="1:26" ht="15.75" customHeight="1" x14ac:dyDescent="0.3">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row r="1033" spans="1:26" ht="15.75" customHeight="1" x14ac:dyDescent="0.3">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row>
    <row r="1034" spans="1:26" ht="15.75" customHeight="1" x14ac:dyDescent="0.3">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row>
    <row r="1035" spans="1:26" ht="15.75" customHeight="1" x14ac:dyDescent="0.3">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row>
    <row r="1036" spans="1:26" ht="15.75" customHeight="1" x14ac:dyDescent="0.3">
      <c r="A1036" s="2"/>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row>
    <row r="1037" spans="1:26" ht="15.75" customHeight="1" x14ac:dyDescent="0.3">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row>
    <row r="1038" spans="1:26" ht="15.75" customHeight="1" x14ac:dyDescent="0.3">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row>
    <row r="1039" spans="1:26" ht="15.75" customHeight="1" x14ac:dyDescent="0.3">
      <c r="A1039" s="2"/>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row>
    <row r="1040" spans="1:26" ht="15.75" customHeight="1" x14ac:dyDescent="0.3">
      <c r="A1040" s="2"/>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row>
    <row r="1041" spans="1:26" ht="15.75" customHeight="1" x14ac:dyDescent="0.3">
      <c r="A1041" s="2"/>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row>
  </sheetData>
  <mergeCells count="273">
    <mergeCell ref="B379:D379"/>
    <mergeCell ref="E379:H379"/>
    <mergeCell ref="B380:D380"/>
    <mergeCell ref="E380:H380"/>
    <mergeCell ref="B381:D381"/>
    <mergeCell ref="E381:H381"/>
    <mergeCell ref="E382:H382"/>
    <mergeCell ref="D361:F361"/>
    <mergeCell ref="G361:H361"/>
    <mergeCell ref="D362:F362"/>
    <mergeCell ref="G362:H362"/>
    <mergeCell ref="D373:F373"/>
    <mergeCell ref="G373:H373"/>
    <mergeCell ref="D374:F374"/>
    <mergeCell ref="G374:H374"/>
    <mergeCell ref="B377:H377"/>
    <mergeCell ref="D366:F366"/>
    <mergeCell ref="G366:H366"/>
    <mergeCell ref="D367:F367"/>
    <mergeCell ref="G367:H367"/>
    <mergeCell ref="D368:F368"/>
    <mergeCell ref="G368:H368"/>
    <mergeCell ref="B370:H370"/>
    <mergeCell ref="D371:F371"/>
    <mergeCell ref="D317:E317"/>
    <mergeCell ref="F317:G317"/>
    <mergeCell ref="D318:E318"/>
    <mergeCell ref="F318:G318"/>
    <mergeCell ref="D319:E319"/>
    <mergeCell ref="F319:G319"/>
    <mergeCell ref="D320:E320"/>
    <mergeCell ref="F320:G320"/>
    <mergeCell ref="B378:D378"/>
    <mergeCell ref="E378:H378"/>
    <mergeCell ref="G371:H371"/>
    <mergeCell ref="D372:F372"/>
    <mergeCell ref="G372:H372"/>
    <mergeCell ref="D353:E353"/>
    <mergeCell ref="D354:E354"/>
    <mergeCell ref="G354:H354"/>
    <mergeCell ref="D355:E355"/>
    <mergeCell ref="G355:H355"/>
    <mergeCell ref="B357:H357"/>
    <mergeCell ref="B358:H358"/>
    <mergeCell ref="B359:H359"/>
    <mergeCell ref="D360:F360"/>
    <mergeCell ref="G360:H360"/>
    <mergeCell ref="G353:H353"/>
    <mergeCell ref="B321:B325"/>
    <mergeCell ref="C321:C325"/>
    <mergeCell ref="D321:E325"/>
    <mergeCell ref="F321:G325"/>
    <mergeCell ref="F326:G326"/>
    <mergeCell ref="D326:E326"/>
    <mergeCell ref="D327:E327"/>
    <mergeCell ref="F327:G327"/>
    <mergeCell ref="B328:B335"/>
    <mergeCell ref="C328:C335"/>
    <mergeCell ref="D328:E335"/>
    <mergeCell ref="F328:G335"/>
    <mergeCell ref="F345:H345"/>
    <mergeCell ref="B347:H347"/>
    <mergeCell ref="D348:E348"/>
    <mergeCell ref="G348:H348"/>
    <mergeCell ref="D349:E349"/>
    <mergeCell ref="G349:H349"/>
    <mergeCell ref="B351:H351"/>
    <mergeCell ref="B336:E336"/>
    <mergeCell ref="F336:H336"/>
    <mergeCell ref="B338:H338"/>
    <mergeCell ref="F339:G339"/>
    <mergeCell ref="B340:H340"/>
    <mergeCell ref="B342:H342"/>
    <mergeCell ref="B343:H343"/>
    <mergeCell ref="B344:C344"/>
    <mergeCell ref="D344:E344"/>
    <mergeCell ref="F344:H344"/>
    <mergeCell ref="B345:C345"/>
    <mergeCell ref="D345:E345"/>
    <mergeCell ref="B390:H390"/>
    <mergeCell ref="B392:H392"/>
    <mergeCell ref="B393:H393"/>
    <mergeCell ref="B382:D382"/>
    <mergeCell ref="B383:D383"/>
    <mergeCell ref="E383:H383"/>
    <mergeCell ref="B384:H384"/>
    <mergeCell ref="B385:H385"/>
    <mergeCell ref="B386:H386"/>
    <mergeCell ref="B388:H388"/>
    <mergeCell ref="B387:H387"/>
    <mergeCell ref="B389:H389"/>
    <mergeCell ref="E26:F26"/>
    <mergeCell ref="G26:H26"/>
    <mergeCell ref="C24:D24"/>
    <mergeCell ref="E24:F24"/>
    <mergeCell ref="G24:H24"/>
    <mergeCell ref="C25:D25"/>
    <mergeCell ref="E25:F25"/>
    <mergeCell ref="G25:H25"/>
    <mergeCell ref="C26:D26"/>
    <mergeCell ref="B27:E27"/>
    <mergeCell ref="F27:H27"/>
    <mergeCell ref="B28:E28"/>
    <mergeCell ref="F28:H28"/>
    <mergeCell ref="B29:E29"/>
    <mergeCell ref="F29:H29"/>
    <mergeCell ref="F30:H30"/>
    <mergeCell ref="B30:E30"/>
    <mergeCell ref="B32:H32"/>
    <mergeCell ref="B33:H33"/>
    <mergeCell ref="B34:H34"/>
    <mergeCell ref="B35:H35"/>
    <mergeCell ref="B36:H36"/>
    <mergeCell ref="F37:G37"/>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C19:D19"/>
    <mergeCell ref="E19:F19"/>
    <mergeCell ref="G19:H19"/>
    <mergeCell ref="C20:D20"/>
    <mergeCell ref="E23:F23"/>
    <mergeCell ref="G23:H23"/>
    <mergeCell ref="C21:D21"/>
    <mergeCell ref="E21:F21"/>
    <mergeCell ref="G21:H21"/>
    <mergeCell ref="C22:D22"/>
    <mergeCell ref="E22:F22"/>
    <mergeCell ref="G22:H22"/>
    <mergeCell ref="C23:D23"/>
    <mergeCell ref="C37:D37"/>
    <mergeCell ref="C38:D38"/>
    <mergeCell ref="F38:G38"/>
    <mergeCell ref="C39:D39"/>
    <mergeCell ref="F39:G40"/>
    <mergeCell ref="H39:H40"/>
    <mergeCell ref="C40:D40"/>
    <mergeCell ref="B82:B84"/>
    <mergeCell ref="C82:C84"/>
    <mergeCell ref="D82:D84"/>
    <mergeCell ref="E82:E84"/>
    <mergeCell ref="F82:F84"/>
    <mergeCell ref="G82:G84"/>
    <mergeCell ref="H82:H84"/>
    <mergeCell ref="F53:H53"/>
    <mergeCell ref="C54:E54"/>
    <mergeCell ref="F54:H54"/>
    <mergeCell ref="B56:H56"/>
    <mergeCell ref="D57:E57"/>
    <mergeCell ref="D58:E58"/>
    <mergeCell ref="D59:E59"/>
    <mergeCell ref="D60:E60"/>
    <mergeCell ref="B62:H62"/>
    <mergeCell ref="B63:H63"/>
    <mergeCell ref="B85:B87"/>
    <mergeCell ref="C85:C87"/>
    <mergeCell ref="D85:D87"/>
    <mergeCell ref="E85:E87"/>
    <mergeCell ref="F85:F87"/>
    <mergeCell ref="G85:G87"/>
    <mergeCell ref="H85:H87"/>
    <mergeCell ref="B41:H41"/>
    <mergeCell ref="B43:H43"/>
    <mergeCell ref="B44:H44"/>
    <mergeCell ref="C45:E45"/>
    <mergeCell ref="F45:H45"/>
    <mergeCell ref="C46:E46"/>
    <mergeCell ref="F46:H46"/>
    <mergeCell ref="C47:E47"/>
    <mergeCell ref="F47:H47"/>
    <mergeCell ref="C48:E48"/>
    <mergeCell ref="F48:H48"/>
    <mergeCell ref="B50:H50"/>
    <mergeCell ref="C51:E51"/>
    <mergeCell ref="F51:H51"/>
    <mergeCell ref="C52:E52"/>
    <mergeCell ref="F52:H52"/>
    <mergeCell ref="C53:E53"/>
    <mergeCell ref="C65:C69"/>
    <mergeCell ref="G79:G81"/>
    <mergeCell ref="H79:H81"/>
    <mergeCell ref="B74:H74"/>
    <mergeCell ref="B77:H77"/>
    <mergeCell ref="B79:B81"/>
    <mergeCell ref="C79:C81"/>
    <mergeCell ref="D79:D81"/>
    <mergeCell ref="E79:E81"/>
    <mergeCell ref="F79:F81"/>
    <mergeCell ref="B88:B90"/>
    <mergeCell ref="C88:C90"/>
    <mergeCell ref="D88:D90"/>
    <mergeCell ref="E88:E90"/>
    <mergeCell ref="F88:F90"/>
    <mergeCell ref="G88:G90"/>
    <mergeCell ref="H88:H90"/>
    <mergeCell ref="B364:H364"/>
    <mergeCell ref="D365:F365"/>
    <mergeCell ref="G365:H365"/>
    <mergeCell ref="E125:E127"/>
    <mergeCell ref="D125:D127"/>
    <mergeCell ref="C125:C127"/>
    <mergeCell ref="B125:B127"/>
    <mergeCell ref="B120:H120"/>
    <mergeCell ref="B128:H128"/>
    <mergeCell ref="B130:H130"/>
    <mergeCell ref="B131:H131"/>
    <mergeCell ref="B144:B147"/>
    <mergeCell ref="C144:C147"/>
    <mergeCell ref="B152:H152"/>
    <mergeCell ref="B92:C93"/>
    <mergeCell ref="D92:D93"/>
    <mergeCell ref="B352:H352"/>
    <mergeCell ref="H92:H93"/>
    <mergeCell ref="B95:H95"/>
    <mergeCell ref="B118:H118"/>
    <mergeCell ref="F304:G304"/>
    <mergeCell ref="F305:G305"/>
    <mergeCell ref="F306:G306"/>
    <mergeCell ref="F307:G307"/>
    <mergeCell ref="F308:G308"/>
    <mergeCell ref="D114:D117"/>
    <mergeCell ref="E114:E117"/>
    <mergeCell ref="F114:F117"/>
    <mergeCell ref="G114:G117"/>
    <mergeCell ref="B114:B117"/>
    <mergeCell ref="C114:C117"/>
    <mergeCell ref="E92:G93"/>
    <mergeCell ref="B98:B101"/>
    <mergeCell ref="C98:C101"/>
    <mergeCell ref="D98:D101"/>
    <mergeCell ref="E98:E101"/>
    <mergeCell ref="F98:F101"/>
    <mergeCell ref="G98:G101"/>
    <mergeCell ref="B106:B109"/>
    <mergeCell ref="C106:C109"/>
    <mergeCell ref="D106:D109"/>
    <mergeCell ref="E106:E109"/>
    <mergeCell ref="F106:F109"/>
    <mergeCell ref="G106:G109"/>
    <mergeCell ref="B312:H312"/>
    <mergeCell ref="B313:H313"/>
    <mergeCell ref="B314:H314"/>
    <mergeCell ref="D315:E315"/>
    <mergeCell ref="F315:G315"/>
    <mergeCell ref="F316:G316"/>
    <mergeCell ref="G125:G127"/>
    <mergeCell ref="F125:F127"/>
    <mergeCell ref="F309:G309"/>
    <mergeCell ref="H154:H267"/>
    <mergeCell ref="B268:H268"/>
    <mergeCell ref="B269:H300"/>
    <mergeCell ref="B301:H301"/>
    <mergeCell ref="F302:G302"/>
    <mergeCell ref="H302:H309"/>
    <mergeCell ref="F303:G303"/>
    <mergeCell ref="D316:E316"/>
    <mergeCell ref="B310:H311"/>
  </mergeCells>
  <conditionalFormatting sqref="H91">
    <cfRule type="colorScale" priority="1">
      <colorScale>
        <cfvo type="min"/>
        <cfvo type="max"/>
        <color rgb="FFFFFFFF"/>
        <color rgb="FF57BB8A"/>
      </colorScale>
    </cfRule>
  </conditionalFormatting>
  <hyperlinks>
    <hyperlink ref="B15" r:id="rId1"/>
    <hyperlink ref="B34" r:id="rId2"/>
    <hyperlink ref="B36" r:id="rId3"/>
    <hyperlink ref="H38" r:id="rId4"/>
    <hyperlink ref="H39" r:id="rId5"/>
    <hyperlink ref="F46" r:id="rId6"/>
    <hyperlink ref="F47" r:id="rId7"/>
    <hyperlink ref="F48" r:id="rId8"/>
    <hyperlink ref="F52" r:id="rId9"/>
    <hyperlink ref="F53" r:id="rId10"/>
    <hyperlink ref="F54" r:id="rId11"/>
    <hyperlink ref="H58" r:id="rId12" location="!/estadisticas/burbujas"/>
    <hyperlink ref="H59" r:id="rId13" location="!/estadisticas/burbujas"/>
    <hyperlink ref="H60" r:id="rId14" location="!/estadisticas/burbujas"/>
    <hyperlink ref="H65" r:id="rId15"/>
    <hyperlink ref="H67" r:id="rId16"/>
    <hyperlink ref="H71" r:id="rId17"/>
    <hyperlink ref="H79" r:id="rId18"/>
    <hyperlink ref="H82" r:id="rId19"/>
    <hyperlink ref="H85" r:id="rId20"/>
    <hyperlink ref="H88" r:id="rId21"/>
    <hyperlink ref="H91" r:id="rId22"/>
    <hyperlink ref="H98" r:id="rId23"/>
    <hyperlink ref="H103" r:id="rId24"/>
    <hyperlink ref="H109" r:id="rId25"/>
    <hyperlink ref="H110" r:id="rId26"/>
    <hyperlink ref="H111" r:id="rId27"/>
    <hyperlink ref="H117" r:id="rId28"/>
    <hyperlink ref="H122" r:id="rId29"/>
    <hyperlink ref="H123" r:id="rId30"/>
    <hyperlink ref="H124" r:id="rId31"/>
    <hyperlink ref="H125" r:id="rId32"/>
    <hyperlink ref="H126" r:id="rId33"/>
    <hyperlink ref="H127" r:id="rId34"/>
    <hyperlink ref="H133" r:id="rId35"/>
    <hyperlink ref="H134" r:id="rId36"/>
    <hyperlink ref="H135" r:id="rId37"/>
    <hyperlink ref="H136" r:id="rId38"/>
    <hyperlink ref="H137" r:id="rId39"/>
    <hyperlink ref="H138" r:id="rId40"/>
    <hyperlink ref="H139" r:id="rId41"/>
    <hyperlink ref="H140" r:id="rId42"/>
    <hyperlink ref="H141" r:id="rId43"/>
    <hyperlink ref="H142" r:id="rId44"/>
    <hyperlink ref="H143" r:id="rId45"/>
    <hyperlink ref="H144" r:id="rId46"/>
    <hyperlink ref="H145" r:id="rId47"/>
    <hyperlink ref="H146" r:id="rId48"/>
    <hyperlink ref="H147" r:id="rId49"/>
    <hyperlink ref="H148" r:id="rId50"/>
    <hyperlink ref="H149" r:id="rId51"/>
    <hyperlink ref="H150" r:id="rId52"/>
    <hyperlink ref="H154" r:id="rId53"/>
    <hyperlink ref="H316" r:id="rId54"/>
    <hyperlink ref="H318" r:id="rId55"/>
    <hyperlink ref="H319" r:id="rId56"/>
    <hyperlink ref="H320" r:id="rId57"/>
    <hyperlink ref="H322" r:id="rId58"/>
    <hyperlink ref="H323" r:id="rId59"/>
    <hyperlink ref="H325" r:id="rId60"/>
    <hyperlink ref="H326" r:id="rId61" location="!/"/>
    <hyperlink ref="H327" r:id="rId62"/>
    <hyperlink ref="H329" r:id="rId63"/>
    <hyperlink ref="H331" r:id="rId64"/>
    <hyperlink ref="H333" r:id="rId65"/>
    <hyperlink ref="H335" r:id="rId66"/>
    <hyperlink ref="F345" r:id="rId67"/>
    <hyperlink ref="G349" r:id="rId68"/>
    <hyperlink ref="G354" r:id="rId69"/>
    <hyperlink ref="G355" r:id="rId70"/>
    <hyperlink ref="G361" r:id="rId71"/>
    <hyperlink ref="G362" r:id="rId72"/>
    <hyperlink ref="G366" r:id="rId73"/>
    <hyperlink ref="G367" r:id="rId74"/>
    <hyperlink ref="G368" r:id="rId75"/>
    <hyperlink ref="G372" r:id="rId76"/>
    <hyperlink ref="G373" r:id="rId77"/>
    <hyperlink ref="G374" r:id="rId78"/>
    <hyperlink ref="B390" r:id="rId79"/>
    <hyperlink ref="H101" r:id="rId80"/>
    <hyperlink ref="H99" r:id="rId81"/>
    <hyperlink ref="H100" r:id="rId82"/>
    <hyperlink ref="H106" r:id="rId83"/>
    <hyperlink ref="H107" r:id="rId84"/>
    <hyperlink ref="H108" r:id="rId85"/>
    <hyperlink ref="H114" r:id="rId86"/>
    <hyperlink ref="H115" r:id="rId87"/>
    <hyperlink ref="H116" r:id="rId88"/>
  </hyperlinks>
  <printOptions horizontalCentered="1"/>
  <pageMargins left="0.25" right="0.25" top="0.75" bottom="0.75" header="0" footer="0"/>
  <pageSetup paperSize="14" scale="27" fitToHeight="0" orientation="portrait" r:id="rId89"/>
  <drawing r:id="rId90"/>
  <legacyDrawing r:id="rId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baseColWidth="10" defaultColWidth="14.44140625" defaultRowHeight="15" customHeight="1" x14ac:dyDescent="0.3"/>
  <cols>
    <col min="1" max="6" width="14.441406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cp:lastPrinted>2024-10-17T14:58:37Z</cp:lastPrinted>
  <dcterms:created xsi:type="dcterms:W3CDTF">2020-06-23T19:35:00Z</dcterms:created>
  <dcterms:modified xsi:type="dcterms:W3CDTF">2024-10-17T16:33:43Z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